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Tips &amp; Tricks" sheetId="4" r:id="rId1"/>
    <sheet name="Tracking" sheetId="2" r:id="rId2"/>
  </sheets>
  <definedNames>
    <definedName name="_xlnm.Print_Titles" localSheetId="1">Tracking!$1:$1</definedName>
    <definedName name="yardage" comment="meters">Tracking!$I$18</definedName>
  </definedNames>
  <calcPr calcId="145621"/>
</workbook>
</file>

<file path=xl/calcChain.xml><?xml version="1.0" encoding="utf-8"?>
<calcChain xmlns="http://schemas.openxmlformats.org/spreadsheetml/2006/main">
  <c r="D7" i="2" l="1"/>
  <c r="F7" i="2" s="1"/>
  <c r="H7" i="2"/>
  <c r="J7" i="2" s="1"/>
  <c r="D8" i="2"/>
  <c r="F8" i="2" s="1"/>
  <c r="H8" i="2"/>
  <c r="J8" i="2" s="1"/>
  <c r="D9" i="2"/>
  <c r="F9" i="2" s="1"/>
  <c r="H9" i="2"/>
  <c r="J9" i="2" s="1"/>
  <c r="D10" i="2"/>
  <c r="F10" i="2" s="1"/>
  <c r="H10" i="2"/>
  <c r="J10" i="2" s="1"/>
  <c r="D11" i="2"/>
  <c r="F11" i="2" s="1"/>
  <c r="H11" i="2"/>
  <c r="J11" i="2" s="1"/>
  <c r="D12" i="2"/>
  <c r="F12" i="2" s="1"/>
  <c r="H12" i="2"/>
  <c r="J12" i="2" s="1"/>
  <c r="D13" i="2"/>
  <c r="F13" i="2" s="1"/>
  <c r="H13" i="2"/>
  <c r="J13" i="2" s="1"/>
  <c r="D14" i="2"/>
  <c r="F14" i="2" s="1"/>
  <c r="H14" i="2"/>
  <c r="J14" i="2" s="1"/>
  <c r="D23" i="2"/>
  <c r="F23" i="2" s="1"/>
  <c r="H23" i="2"/>
  <c r="J23" i="2" s="1"/>
  <c r="D157" i="2"/>
  <c r="F157" i="2" s="1"/>
  <c r="D156" i="2"/>
  <c r="F156" i="2" s="1"/>
  <c r="D155" i="2"/>
  <c r="F155" i="2" s="1"/>
  <c r="D154" i="2"/>
  <c r="F154" i="2" s="1"/>
  <c r="D153" i="2"/>
  <c r="F153" i="2" s="1"/>
  <c r="D152" i="2"/>
  <c r="F152" i="2" s="1"/>
  <c r="D151" i="2"/>
  <c r="F151" i="2" s="1"/>
  <c r="D150" i="2"/>
  <c r="F150" i="2" s="1"/>
  <c r="D149" i="2"/>
  <c r="F149" i="2" s="1"/>
  <c r="D148" i="2"/>
  <c r="F148" i="2" s="1"/>
  <c r="D144" i="2"/>
  <c r="F144" i="2" s="1"/>
  <c r="D143" i="2"/>
  <c r="F143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6" i="2"/>
  <c r="F136" i="2" s="1"/>
  <c r="D135" i="2"/>
  <c r="F135" i="2" s="1"/>
  <c r="D131" i="2"/>
  <c r="F131" i="2" s="1"/>
  <c r="D130" i="2"/>
  <c r="F130" i="2" s="1"/>
  <c r="D129" i="2"/>
  <c r="F129" i="2" s="1"/>
  <c r="D128" i="2"/>
  <c r="F128" i="2" s="1"/>
  <c r="D127" i="2"/>
  <c r="F127" i="2" s="1"/>
  <c r="D126" i="2"/>
  <c r="F126" i="2" s="1"/>
  <c r="D125" i="2"/>
  <c r="F125" i="2" s="1"/>
  <c r="D124" i="2"/>
  <c r="F124" i="2" s="1"/>
  <c r="D123" i="2"/>
  <c r="F123" i="2" s="1"/>
  <c r="D122" i="2"/>
  <c r="F122" i="2" s="1"/>
  <c r="D118" i="2"/>
  <c r="F118" i="2" s="1"/>
  <c r="D117" i="2"/>
  <c r="F117" i="2" s="1"/>
  <c r="D116" i="2"/>
  <c r="F116" i="2" s="1"/>
  <c r="D115" i="2"/>
  <c r="F115" i="2" s="1"/>
  <c r="D114" i="2"/>
  <c r="F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D97" i="2"/>
  <c r="F97" i="2" s="1"/>
  <c r="D96" i="2"/>
  <c r="F96" i="2" s="1"/>
  <c r="D92" i="2"/>
  <c r="F92" i="2" s="1"/>
  <c r="D91" i="2"/>
  <c r="F91" i="2" s="1"/>
  <c r="D90" i="2"/>
  <c r="F90" i="2" s="1"/>
  <c r="D89" i="2"/>
  <c r="F89" i="2" s="1"/>
  <c r="D88" i="2"/>
  <c r="F88" i="2" s="1"/>
  <c r="D87" i="2"/>
  <c r="F87" i="2" s="1"/>
  <c r="D86" i="2"/>
  <c r="F86" i="2" s="1"/>
  <c r="D85" i="2"/>
  <c r="F85" i="2" s="1"/>
  <c r="D84" i="2"/>
  <c r="F84" i="2" s="1"/>
  <c r="D83" i="2"/>
  <c r="F83" i="2" s="1"/>
  <c r="D79" i="2"/>
  <c r="F79" i="2" s="1"/>
  <c r="D78" i="2"/>
  <c r="F78" i="2" s="1"/>
  <c r="D77" i="2"/>
  <c r="F77" i="2" s="1"/>
  <c r="D76" i="2"/>
  <c r="F76" i="2" s="1"/>
  <c r="D75" i="2"/>
  <c r="F75" i="2" s="1"/>
  <c r="D74" i="2"/>
  <c r="F74" i="2" s="1"/>
  <c r="D73" i="2"/>
  <c r="F73" i="2" s="1"/>
  <c r="D72" i="2"/>
  <c r="F72" i="2" s="1"/>
  <c r="D71" i="2"/>
  <c r="F71" i="2" s="1"/>
  <c r="D70" i="2"/>
  <c r="F70" i="2" s="1"/>
  <c r="D66" i="2"/>
  <c r="F66" i="2" s="1"/>
  <c r="D65" i="2"/>
  <c r="F65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27" i="2"/>
  <c r="F27" i="2" s="1"/>
  <c r="D26" i="2"/>
  <c r="F26" i="2" s="1"/>
  <c r="D25" i="2"/>
  <c r="F25" i="2" s="1"/>
  <c r="D24" i="2"/>
  <c r="F24" i="2" s="1"/>
  <c r="D22" i="2"/>
  <c r="F22" i="2" s="1"/>
  <c r="D21" i="2"/>
  <c r="F21" i="2" s="1"/>
  <c r="D20" i="2"/>
  <c r="F20" i="2" s="1"/>
  <c r="D19" i="2"/>
  <c r="F19" i="2" s="1"/>
  <c r="D18" i="2"/>
  <c r="F18" i="2" s="1"/>
  <c r="D6" i="2"/>
  <c r="F6" i="2" s="1"/>
  <c r="D5" i="2"/>
  <c r="F5" i="2" s="1"/>
  <c r="K10" i="2" l="1"/>
  <c r="K9" i="2"/>
  <c r="K7" i="2"/>
  <c r="K12" i="2"/>
  <c r="K14" i="2"/>
  <c r="K8" i="2"/>
  <c r="K13" i="2"/>
  <c r="K11" i="2"/>
  <c r="K23" i="2"/>
  <c r="H79" i="2"/>
  <c r="J79" i="2" s="1"/>
  <c r="K79" i="2" s="1"/>
  <c r="H78" i="2"/>
  <c r="J78" i="2" s="1"/>
  <c r="K78" i="2" s="1"/>
  <c r="H77" i="2"/>
  <c r="J77" i="2" s="1"/>
  <c r="K77" i="2" s="1"/>
  <c r="H76" i="2"/>
  <c r="J76" i="2" s="1"/>
  <c r="K76" i="2" s="1"/>
  <c r="H75" i="2"/>
  <c r="J75" i="2" s="1"/>
  <c r="K75" i="2" s="1"/>
  <c r="H74" i="2"/>
  <c r="J74" i="2" s="1"/>
  <c r="K74" i="2" s="1"/>
  <c r="H73" i="2"/>
  <c r="J73" i="2" s="1"/>
  <c r="K73" i="2" s="1"/>
  <c r="H72" i="2"/>
  <c r="J72" i="2" s="1"/>
  <c r="K72" i="2" s="1"/>
  <c r="H71" i="2"/>
  <c r="J71" i="2" s="1"/>
  <c r="K71" i="2" s="1"/>
  <c r="H70" i="2"/>
  <c r="J70" i="2" s="1"/>
  <c r="K70" i="2" s="1"/>
  <c r="H66" i="2"/>
  <c r="J66" i="2" s="1"/>
  <c r="K66" i="2" s="1"/>
  <c r="H65" i="2"/>
  <c r="J65" i="2" s="1"/>
  <c r="K65" i="2" s="1"/>
  <c r="H64" i="2"/>
  <c r="J64" i="2" s="1"/>
  <c r="K64" i="2" s="1"/>
  <c r="H63" i="2"/>
  <c r="J63" i="2" s="1"/>
  <c r="K63" i="2" s="1"/>
  <c r="H62" i="2"/>
  <c r="J62" i="2" s="1"/>
  <c r="K62" i="2" s="1"/>
  <c r="H61" i="2"/>
  <c r="J61" i="2" s="1"/>
  <c r="K61" i="2" s="1"/>
  <c r="H60" i="2"/>
  <c r="J60" i="2" s="1"/>
  <c r="K60" i="2" s="1"/>
  <c r="H59" i="2"/>
  <c r="J59" i="2" s="1"/>
  <c r="K59" i="2" s="1"/>
  <c r="H58" i="2"/>
  <c r="J58" i="2" s="1"/>
  <c r="K58" i="2" s="1"/>
  <c r="H57" i="2"/>
  <c r="J57" i="2" s="1"/>
  <c r="K57" i="2" s="1"/>
  <c r="H144" i="2"/>
  <c r="J144" i="2" s="1"/>
  <c r="K144" i="2" s="1"/>
  <c r="H6" i="2"/>
  <c r="J6" i="2" s="1"/>
  <c r="K6" i="2" s="1"/>
  <c r="H5" i="2"/>
  <c r="J5" i="2" s="1"/>
  <c r="K5" i="2" s="1"/>
  <c r="H157" i="2"/>
  <c r="J157" i="2" s="1"/>
  <c r="K157" i="2" s="1"/>
  <c r="H156" i="2"/>
  <c r="J156" i="2" s="1"/>
  <c r="K156" i="2" s="1"/>
  <c r="H155" i="2"/>
  <c r="J155" i="2" s="1"/>
  <c r="K155" i="2" s="1"/>
  <c r="H154" i="2"/>
  <c r="J154" i="2" s="1"/>
  <c r="K154" i="2" s="1"/>
  <c r="H153" i="2"/>
  <c r="J153" i="2" s="1"/>
  <c r="K153" i="2" s="1"/>
  <c r="H152" i="2"/>
  <c r="J152" i="2" s="1"/>
  <c r="K152" i="2" s="1"/>
  <c r="H151" i="2"/>
  <c r="J151" i="2" s="1"/>
  <c r="K151" i="2" s="1"/>
  <c r="H150" i="2"/>
  <c r="J150" i="2" s="1"/>
  <c r="K150" i="2" s="1"/>
  <c r="H149" i="2"/>
  <c r="J149" i="2" s="1"/>
  <c r="K149" i="2" s="1"/>
  <c r="H148" i="2"/>
  <c r="J148" i="2" s="1"/>
  <c r="K148" i="2" s="1"/>
  <c r="H143" i="2"/>
  <c r="J143" i="2" s="1"/>
  <c r="K143" i="2" s="1"/>
  <c r="H142" i="2"/>
  <c r="J142" i="2" s="1"/>
  <c r="K142" i="2" s="1"/>
  <c r="H141" i="2"/>
  <c r="J141" i="2" s="1"/>
  <c r="K141" i="2" s="1"/>
  <c r="H140" i="2"/>
  <c r="J140" i="2" s="1"/>
  <c r="K140" i="2" s="1"/>
  <c r="H139" i="2"/>
  <c r="J139" i="2" s="1"/>
  <c r="K139" i="2" s="1"/>
  <c r="H138" i="2"/>
  <c r="J138" i="2" s="1"/>
  <c r="K138" i="2" s="1"/>
  <c r="H137" i="2"/>
  <c r="J137" i="2" s="1"/>
  <c r="K137" i="2" s="1"/>
  <c r="H136" i="2"/>
  <c r="J136" i="2" s="1"/>
  <c r="K136" i="2" s="1"/>
  <c r="H135" i="2"/>
  <c r="J135" i="2" s="1"/>
  <c r="K135" i="2" s="1"/>
  <c r="H131" i="2"/>
  <c r="J131" i="2" s="1"/>
  <c r="K131" i="2" s="1"/>
  <c r="H130" i="2"/>
  <c r="J130" i="2" s="1"/>
  <c r="K130" i="2" s="1"/>
  <c r="H129" i="2"/>
  <c r="J129" i="2" s="1"/>
  <c r="K129" i="2" s="1"/>
  <c r="H128" i="2"/>
  <c r="J128" i="2" s="1"/>
  <c r="K128" i="2" s="1"/>
  <c r="H127" i="2"/>
  <c r="J127" i="2" s="1"/>
  <c r="K127" i="2" s="1"/>
  <c r="H126" i="2"/>
  <c r="J126" i="2" s="1"/>
  <c r="K126" i="2" s="1"/>
  <c r="H125" i="2"/>
  <c r="J125" i="2" s="1"/>
  <c r="K125" i="2" s="1"/>
  <c r="H124" i="2"/>
  <c r="J124" i="2" s="1"/>
  <c r="K124" i="2" s="1"/>
  <c r="H123" i="2"/>
  <c r="J123" i="2" s="1"/>
  <c r="K123" i="2" s="1"/>
  <c r="H122" i="2"/>
  <c r="J122" i="2" s="1"/>
  <c r="K122" i="2" s="1"/>
  <c r="H118" i="2"/>
  <c r="J118" i="2" s="1"/>
  <c r="K118" i="2" s="1"/>
  <c r="H117" i="2"/>
  <c r="J117" i="2" s="1"/>
  <c r="K117" i="2" s="1"/>
  <c r="H116" i="2"/>
  <c r="J116" i="2" s="1"/>
  <c r="K116" i="2" s="1"/>
  <c r="H115" i="2"/>
  <c r="J115" i="2" s="1"/>
  <c r="K115" i="2" s="1"/>
  <c r="H114" i="2"/>
  <c r="J114" i="2" s="1"/>
  <c r="K114" i="2" s="1"/>
  <c r="H113" i="2"/>
  <c r="J113" i="2" s="1"/>
  <c r="K113" i="2" s="1"/>
  <c r="H112" i="2"/>
  <c r="J112" i="2" s="1"/>
  <c r="K112" i="2" s="1"/>
  <c r="H111" i="2"/>
  <c r="J111" i="2" s="1"/>
  <c r="K111" i="2" s="1"/>
  <c r="H110" i="2"/>
  <c r="J110" i="2" s="1"/>
  <c r="K110" i="2" s="1"/>
  <c r="H109" i="2"/>
  <c r="J109" i="2" s="1"/>
  <c r="K109" i="2" s="1"/>
  <c r="H105" i="2"/>
  <c r="J105" i="2" s="1"/>
  <c r="K105" i="2" s="1"/>
  <c r="H104" i="2"/>
  <c r="J104" i="2" s="1"/>
  <c r="K104" i="2" s="1"/>
  <c r="H103" i="2"/>
  <c r="J103" i="2" s="1"/>
  <c r="K103" i="2" s="1"/>
  <c r="H102" i="2"/>
  <c r="J102" i="2" s="1"/>
  <c r="K102" i="2" s="1"/>
  <c r="H101" i="2"/>
  <c r="J101" i="2" s="1"/>
  <c r="K101" i="2" s="1"/>
  <c r="H100" i="2"/>
  <c r="J100" i="2" s="1"/>
  <c r="K100" i="2" s="1"/>
  <c r="H99" i="2"/>
  <c r="J99" i="2" s="1"/>
  <c r="K99" i="2" s="1"/>
  <c r="H98" i="2"/>
  <c r="J98" i="2" s="1"/>
  <c r="K98" i="2" s="1"/>
  <c r="H97" i="2"/>
  <c r="J97" i="2" s="1"/>
  <c r="K97" i="2" s="1"/>
  <c r="H96" i="2"/>
  <c r="J96" i="2" s="1"/>
  <c r="K96" i="2" s="1"/>
  <c r="H92" i="2"/>
  <c r="J92" i="2" s="1"/>
  <c r="K92" i="2" s="1"/>
  <c r="H91" i="2"/>
  <c r="J91" i="2" s="1"/>
  <c r="K91" i="2" s="1"/>
  <c r="H90" i="2"/>
  <c r="J90" i="2" s="1"/>
  <c r="K90" i="2" s="1"/>
  <c r="H89" i="2"/>
  <c r="J89" i="2" s="1"/>
  <c r="K89" i="2" s="1"/>
  <c r="H88" i="2"/>
  <c r="J88" i="2" s="1"/>
  <c r="K88" i="2" s="1"/>
  <c r="H87" i="2"/>
  <c r="J87" i="2" s="1"/>
  <c r="K87" i="2" s="1"/>
  <c r="H86" i="2"/>
  <c r="J86" i="2" s="1"/>
  <c r="K86" i="2" s="1"/>
  <c r="H85" i="2"/>
  <c r="J85" i="2" s="1"/>
  <c r="K85" i="2" s="1"/>
  <c r="H84" i="2"/>
  <c r="J84" i="2" s="1"/>
  <c r="K84" i="2" s="1"/>
  <c r="H83" i="2"/>
  <c r="J83" i="2" s="1"/>
  <c r="K83" i="2" s="1"/>
  <c r="H52" i="2"/>
  <c r="J52" i="2" s="1"/>
  <c r="K52" i="2" s="1"/>
  <c r="H51" i="2"/>
  <c r="J51" i="2" s="1"/>
  <c r="K51" i="2" s="1"/>
  <c r="H50" i="2"/>
  <c r="J50" i="2" s="1"/>
  <c r="K50" i="2" s="1"/>
  <c r="H49" i="2"/>
  <c r="J49" i="2" s="1"/>
  <c r="K49" i="2" s="1"/>
  <c r="H48" i="2"/>
  <c r="J48" i="2" s="1"/>
  <c r="K48" i="2" s="1"/>
  <c r="H47" i="2"/>
  <c r="J47" i="2" s="1"/>
  <c r="K47" i="2" s="1"/>
  <c r="H46" i="2"/>
  <c r="J46" i="2" s="1"/>
  <c r="K46" i="2" s="1"/>
  <c r="H45" i="2"/>
  <c r="J45" i="2" s="1"/>
  <c r="K45" i="2" s="1"/>
  <c r="H44" i="2"/>
  <c r="J44" i="2" s="1"/>
  <c r="K44" i="2" s="1"/>
  <c r="H40" i="2"/>
  <c r="J40" i="2" s="1"/>
  <c r="K40" i="2" s="1"/>
  <c r="H39" i="2"/>
  <c r="J39" i="2" s="1"/>
  <c r="K39" i="2" s="1"/>
  <c r="H38" i="2"/>
  <c r="J38" i="2" s="1"/>
  <c r="K38" i="2" s="1"/>
  <c r="H37" i="2"/>
  <c r="J37" i="2" s="1"/>
  <c r="K37" i="2" s="1"/>
  <c r="H36" i="2"/>
  <c r="J36" i="2" s="1"/>
  <c r="K36" i="2" s="1"/>
  <c r="H35" i="2"/>
  <c r="J35" i="2" s="1"/>
  <c r="K35" i="2" s="1"/>
  <c r="H34" i="2"/>
  <c r="J34" i="2" s="1"/>
  <c r="K34" i="2" s="1"/>
  <c r="H33" i="2"/>
  <c r="J33" i="2" s="1"/>
  <c r="K33" i="2" s="1"/>
  <c r="H32" i="2"/>
  <c r="J32" i="2" s="1"/>
  <c r="K32" i="2" s="1"/>
  <c r="H31" i="2"/>
  <c r="J31" i="2" s="1"/>
  <c r="K31" i="2" s="1"/>
  <c r="H25" i="2"/>
  <c r="J25" i="2" s="1"/>
  <c r="K25" i="2" s="1"/>
  <c r="H26" i="2"/>
  <c r="J26" i="2" s="1"/>
  <c r="K26" i="2" s="1"/>
  <c r="H27" i="2"/>
  <c r="J27" i="2" s="1"/>
  <c r="K27" i="2" s="1"/>
  <c r="H24" i="2"/>
  <c r="J24" i="2" s="1"/>
  <c r="K24" i="2" s="1"/>
  <c r="H19" i="2"/>
  <c r="J19" i="2" s="1"/>
  <c r="K19" i="2" s="1"/>
  <c r="H20" i="2"/>
  <c r="J20" i="2" s="1"/>
  <c r="K20" i="2" s="1"/>
  <c r="H21" i="2"/>
  <c r="J21" i="2" s="1"/>
  <c r="K21" i="2" s="1"/>
  <c r="L70" i="2" l="1"/>
  <c r="L71" i="2" s="1"/>
  <c r="L72" i="2" s="1"/>
  <c r="L73" i="2" s="1"/>
  <c r="L74" i="2" s="1"/>
  <c r="L75" i="2" s="1"/>
  <c r="L76" i="2" s="1"/>
  <c r="L77" i="2" s="1"/>
  <c r="L78" i="2" s="1"/>
  <c r="L79" i="2" s="1"/>
  <c r="L57" i="2"/>
  <c r="L58" i="2" s="1"/>
  <c r="L59" i="2" s="1"/>
  <c r="L60" i="2" s="1"/>
  <c r="L61" i="2" s="1"/>
  <c r="L62" i="2" s="1"/>
  <c r="L63" i="2" s="1"/>
  <c r="L64" i="2" s="1"/>
  <c r="L65" i="2" s="1"/>
  <c r="L66" i="2" s="1"/>
  <c r="L5" i="2"/>
  <c r="L6" i="2" s="1"/>
  <c r="L7" i="2" s="1"/>
  <c r="L8" i="2" s="1"/>
  <c r="L9" i="2" s="1"/>
  <c r="L10" i="2" s="1"/>
  <c r="L11" i="2" s="1"/>
  <c r="L12" i="2" s="1"/>
  <c r="L13" i="2" s="1"/>
  <c r="L14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L148" i="2"/>
  <c r="L149" i="2" s="1"/>
  <c r="L150" i="2" s="1"/>
  <c r="L151" i="2" s="1"/>
  <c r="L152" i="2" s="1"/>
  <c r="L153" i="2" s="1"/>
  <c r="L154" i="2" s="1"/>
  <c r="L155" i="2" s="1"/>
  <c r="L156" i="2" s="1"/>
  <c r="L157" i="2" s="1"/>
  <c r="L135" i="2"/>
  <c r="L136" i="2" s="1"/>
  <c r="L137" i="2" s="1"/>
  <c r="L138" i="2" s="1"/>
  <c r="L139" i="2" s="1"/>
  <c r="L140" i="2" s="1"/>
  <c r="L141" i="2" s="1"/>
  <c r="L142" i="2" s="1"/>
  <c r="L143" i="2" s="1"/>
  <c r="L144" i="2" s="1"/>
  <c r="L122" i="2"/>
  <c r="L123" i="2" s="1"/>
  <c r="L124" i="2" s="1"/>
  <c r="L125" i="2" s="1"/>
  <c r="L126" i="2" s="1"/>
  <c r="L127" i="2" s="1"/>
  <c r="L128" i="2" s="1"/>
  <c r="L129" i="2" s="1"/>
  <c r="L130" i="2" s="1"/>
  <c r="L131" i="2" s="1"/>
  <c r="L109" i="2"/>
  <c r="L110" i="2" s="1"/>
  <c r="L111" i="2" s="1"/>
  <c r="L112" i="2" s="1"/>
  <c r="L113" i="2" s="1"/>
  <c r="L114" i="2" s="1"/>
  <c r="L115" i="2" s="1"/>
  <c r="L116" i="2" s="1"/>
  <c r="L117" i="2" s="1"/>
  <c r="L118" i="2" s="1"/>
  <c r="L96" i="2"/>
  <c r="L97" i="2" s="1"/>
  <c r="L98" i="2" s="1"/>
  <c r="L99" i="2" s="1"/>
  <c r="L100" i="2" s="1"/>
  <c r="L101" i="2" s="1"/>
  <c r="L102" i="2" s="1"/>
  <c r="L103" i="2" s="1"/>
  <c r="L104" i="2" s="1"/>
  <c r="L105" i="2" s="1"/>
  <c r="L83" i="2"/>
  <c r="L84" i="2" s="1"/>
  <c r="L85" i="2" s="1"/>
  <c r="L86" i="2" s="1"/>
  <c r="L87" i="2" s="1"/>
  <c r="L88" i="2" s="1"/>
  <c r="L89" i="2" s="1"/>
  <c r="L90" i="2" s="1"/>
  <c r="L44" i="2"/>
  <c r="L45" i="2" s="1"/>
  <c r="L46" i="2" s="1"/>
  <c r="L47" i="2" s="1"/>
  <c r="L48" i="2" s="1"/>
  <c r="L49" i="2" s="1"/>
  <c r="L50" i="2" s="1"/>
  <c r="L31" i="2"/>
  <c r="L32" i="2" s="1"/>
  <c r="L33" i="2" s="1"/>
  <c r="L34" i="2" s="1"/>
  <c r="L35" i="2" s="1"/>
  <c r="L36" i="2" s="1"/>
  <c r="L37" i="2" s="1"/>
  <c r="L38" i="2" s="1"/>
  <c r="L39" i="2" s="1"/>
  <c r="L40" i="2" s="1"/>
  <c r="H53" i="2"/>
  <c r="J53" i="2" s="1"/>
  <c r="H22" i="2"/>
  <c r="J22" i="2" s="1"/>
  <c r="K22" i="2" s="1"/>
  <c r="H18" i="2"/>
  <c r="J18" i="2" s="1"/>
  <c r="L91" i="2" l="1"/>
  <c r="L92" i="2" s="1"/>
  <c r="L51" i="2"/>
  <c r="L52" i="2" s="1"/>
  <c r="K53" i="2"/>
  <c r="L53" i="2" l="1"/>
  <c r="K18" i="2"/>
  <c r="L18" i="2" l="1"/>
  <c r="M18" i="2"/>
  <c r="L19" i="2" l="1"/>
  <c r="L20" i="2" s="1"/>
  <c r="L21" i="2" s="1"/>
  <c r="L22" i="2" s="1"/>
  <c r="M19" i="2"/>
  <c r="M20" i="2" s="1"/>
  <c r="L23" i="2" l="1"/>
  <c r="L24" i="2" s="1"/>
  <c r="L25" i="2" s="1"/>
  <c r="L26" i="2" s="1"/>
  <c r="L27" i="2" s="1"/>
  <c r="M21" i="2"/>
  <c r="M22" i="2" s="1"/>
  <c r="M23" i="2" l="1"/>
  <c r="M24" i="2" s="1"/>
  <c r="M25" i="2" s="1"/>
  <c r="M26" i="2" s="1"/>
  <c r="M27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4" i="2" l="1"/>
  <c r="M45" i="2" s="1"/>
  <c r="M46" i="2" s="1"/>
  <c r="M47" i="2" s="1"/>
  <c r="M48" i="2" s="1"/>
  <c r="M49" i="2" s="1"/>
  <c r="M50" i="2" s="1"/>
  <c r="M51" i="2" l="1"/>
  <c r="M52" i="2" s="1"/>
  <c r="M53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70" i="2" s="1"/>
  <c r="M71" i="2" s="1"/>
  <c r="M72" i="2" s="1"/>
  <c r="M73" i="2" s="1"/>
  <c r="M74" i="2" s="1"/>
  <c r="M75" i="2" s="1"/>
  <c r="M76" i="2" s="1"/>
  <c r="M77" i="2" s="1"/>
  <c r="M78" i="2" s="1"/>
  <c r="M79" i="2" s="1"/>
  <c r="M83" i="2" l="1"/>
  <c r="M84" i="2" s="1"/>
  <c r="M85" i="2" s="1"/>
  <c r="M86" i="2" s="1"/>
  <c r="M87" i="2" s="1"/>
  <c r="M88" i="2" s="1"/>
  <c r="M89" i="2" s="1"/>
  <c r="M90" i="2" s="1"/>
  <c r="M91" i="2" l="1"/>
  <c r="M92" i="2" s="1"/>
  <c r="M96" i="2" s="1"/>
  <c r="M97" i="2" s="1"/>
  <c r="M98" i="2" s="1"/>
  <c r="M99" i="2" s="1"/>
  <c r="M100" i="2" s="1"/>
  <c r="M101" i="2" s="1"/>
  <c r="M102" i="2" s="1"/>
  <c r="M103" i="2" s="1"/>
  <c r="M104" i="2" s="1"/>
  <c r="M105" i="2" l="1"/>
  <c r="M109" i="2" s="1"/>
  <c r="M110" i="2" s="1"/>
  <c r="M111" i="2" s="1"/>
  <c r="M112" i="2" s="1"/>
  <c r="M113" i="2" s="1"/>
  <c r="M114" i="2" s="1"/>
  <c r="M115" i="2" s="1"/>
  <c r="M116" i="2" s="1"/>
  <c r="M117" i="2" s="1"/>
  <c r="M118" i="2" l="1"/>
  <c r="M122" i="2" s="1"/>
  <c r="M123" i="2" s="1"/>
  <c r="M124" i="2" s="1"/>
  <c r="M125" i="2" s="1"/>
  <c r="M126" i="2" s="1"/>
  <c r="M127" i="2" s="1"/>
  <c r="M128" i="2" s="1"/>
  <c r="M129" i="2" s="1"/>
  <c r="M130" i="2" s="1"/>
  <c r="M131" i="2" l="1"/>
  <c r="M135" i="2" s="1"/>
  <c r="M136" i="2" s="1"/>
  <c r="M137" i="2" s="1"/>
  <c r="M138" i="2" s="1"/>
  <c r="M139" i="2" s="1"/>
  <c r="M140" i="2" s="1"/>
  <c r="M141" i="2" s="1"/>
  <c r="M142" i="2" s="1"/>
  <c r="M143" i="2" s="1"/>
  <c r="M144" i="2" s="1"/>
  <c r="M148" i="2" l="1"/>
  <c r="M149" i="2" s="1"/>
  <c r="M150" i="2" s="1"/>
  <c r="M151" i="2" s="1"/>
  <c r="M152" i="2" s="1"/>
  <c r="M153" i="2" s="1"/>
  <c r="M154" i="2" s="1"/>
  <c r="M155" i="2" s="1"/>
  <c r="M156" i="2" s="1"/>
  <c r="M157" i="2" s="1"/>
</calcChain>
</file>

<file path=xl/sharedStrings.xml><?xml version="1.0" encoding="utf-8"?>
<sst xmlns="http://schemas.openxmlformats.org/spreadsheetml/2006/main" count="449" uniqueCount="43">
  <si>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</si>
  <si>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</si>
  <si>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</si>
  <si>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</si>
  <si>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</si>
  <si>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</si>
  <si>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</si>
  <si>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</si>
  <si>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</si>
  <si>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</si>
  <si>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</si>
  <si>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</si>
  <si>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Used Up: </t>
  </si>
  <si>
    <t xml:space="preserve">Brought In: </t>
  </si>
  <si>
    <t xml:space="preserve">Net: </t>
  </si>
  <si>
    <t>Year To Date:</t>
  </si>
  <si>
    <t>Details:</t>
  </si>
  <si>
    <t>Date:</t>
  </si>
  <si>
    <t>Fabric Tracking 2022</t>
  </si>
  <si>
    <t>Month To Date</t>
  </si>
  <si>
    <t>yard</t>
  </si>
  <si>
    <t>factor</t>
  </si>
  <si>
    <t>cut</t>
  </si>
  <si>
    <t>in yards</t>
  </si>
  <si>
    <t>unit</t>
  </si>
  <si>
    <t>weight</t>
  </si>
  <si>
    <t>ounce</t>
  </si>
  <si>
    <t>Tips &amp; Tricks</t>
  </si>
  <si>
    <t>Styling:</t>
  </si>
  <si>
    <t xml:space="preserve">Brought In </t>
  </si>
  <si>
    <t>Used Up</t>
  </si>
  <si>
    <t>Start by selecting your unit in the dropdown menu (meter, yard, wideback …). Then fill in the number for your cut. The functions will autmatically do the rest.</t>
  </si>
  <si>
    <t>Note:</t>
  </si>
  <si>
    <t>The Excel sheet is filled in with dummy information so you can see how it is set up.</t>
  </si>
  <si>
    <t>Once you type in a number in the yards field, you will delete the function and can not calculate automatically anymore.</t>
  </si>
  <si>
    <t>You can either put in the amount of yardage you used in a project directly into the field in column F "Used Up - Yards" or you can select a unit (ounce, gram) in the dropdown menu and add the weight and have the function calculate your yardage.</t>
  </si>
  <si>
    <t>Scraps</t>
  </si>
  <si>
    <t>Shopping</t>
  </si>
  <si>
    <t>Expert Options</t>
  </si>
  <si>
    <t xml:space="preserve">The file is set up with 10 rows per month. I am hoping that this amount is sufficient for your tracking. If you can input basic functions yourself, you can of course also delete or add rows to your liking. </t>
  </si>
  <si>
    <t>After adding or deleting a row you will have to fix the "connections" in the Month To Date and Year To Date fields.</t>
  </si>
  <si>
    <t>If you have "empty" rows left at the end of the month, change the number in the field in column I "Brought In - Cut" to 0!</t>
  </si>
  <si>
    <t>Whenever you fill out a row, I would advise to select that row and set the font color to black.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</si>
</sst>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overed By Your Grace"/>
    </font>
    <font>
      <sz val="11"/>
      <color theme="0" tint="-0.249977111117893"/>
      <name val="Calibri"/>
      <family val="2"/>
      <scheme val="minor"/>
    </font>
    <font>
      <sz val="24"/>
      <color theme="1"/>
      <name val="Covered By Your Grace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3" fillId="2" borderId="6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0" fontId="3" fillId="2" borderId="8" xfId="1" applyFont="1" applyBorder="1" applyAlignment="1">
      <alignment horizontal="center" vertical="center"/>
    </xf>
  </cellXfs>
  <cellStyles count="2">
    <cellStyle name="Akzent5" xfId="1" builtinId="4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3"/>
  <sheetViews>
    <sheetView tabSelected="1" workbookViewId="0"/>
  </sheetViews>
  <sheetFormatPr baseColWidth="10" defaultRowHeight="14.4" x14ac:dyDescent="0.3"/>
  <cols>
    <col min="1" max="1" width="107.21875" style="14" customWidth="1"/>
    <col min="2" max="16384" width="11.5546875" style="13"/>
  </cols>
  <sheetData>
    <row r="1" spans="1:1" ht="33.6" x14ac:dyDescent="0.8">
      <c r="A1" s="12" t="s">
        <v>27</v>
      </c>
    </row>
    <row r="3" spans="1:1" s="16" customFormat="1" x14ac:dyDescent="0.3">
      <c r="A3" s="15" t="s">
        <v>28</v>
      </c>
    </row>
    <row r="4" spans="1:1" x14ac:dyDescent="0.3">
      <c r="A4" s="14" t="s">
        <v>33</v>
      </c>
    </row>
    <row r="6" spans="1:1" x14ac:dyDescent="0.3">
      <c r="A6" s="14" t="s">
        <v>42</v>
      </c>
    </row>
    <row r="8" spans="1:1" x14ac:dyDescent="0.3">
      <c r="A8" s="14" t="s">
        <v>41</v>
      </c>
    </row>
    <row r="10" spans="1:1" x14ac:dyDescent="0.3">
      <c r="A10" s="15" t="s">
        <v>30</v>
      </c>
    </row>
    <row r="11" spans="1:1" ht="28.8" x14ac:dyDescent="0.3">
      <c r="A11" s="14" t="s">
        <v>35</v>
      </c>
    </row>
    <row r="13" spans="1:1" x14ac:dyDescent="0.3">
      <c r="A13" s="17" t="s">
        <v>32</v>
      </c>
    </row>
    <row r="14" spans="1:1" x14ac:dyDescent="0.3">
      <c r="A14" s="14" t="s">
        <v>34</v>
      </c>
    </row>
    <row r="16" spans="1:1" x14ac:dyDescent="0.3">
      <c r="A16" s="15" t="s">
        <v>29</v>
      </c>
    </row>
    <row r="17" spans="1:1" ht="28.8" x14ac:dyDescent="0.3">
      <c r="A17" s="14" t="s">
        <v>31</v>
      </c>
    </row>
    <row r="20" spans="1:1" x14ac:dyDescent="0.3">
      <c r="A20" s="15" t="s">
        <v>38</v>
      </c>
    </row>
    <row r="21" spans="1:1" ht="28.8" x14ac:dyDescent="0.3">
      <c r="A21" s="14" t="s">
        <v>39</v>
      </c>
    </row>
    <row r="23" spans="1:1" x14ac:dyDescent="0.3">
      <c r="A23" s="14" t="s">
        <v>40</v>
      </c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2"/>
  <sheetViews>
    <sheetView workbookViewId="0">
      <selection activeCell="I21" sqref="I21"/>
    </sheetView>
  </sheetViews>
  <sheetFormatPr baseColWidth="10" defaultRowHeight="14.4" x14ac:dyDescent="0.3"/>
  <cols>
    <col min="1" max="1" width="11.5546875" style="1"/>
    <col min="2" max="2" width="24.109375" style="1" customWidth="1"/>
    <col min="3" max="3" width="12.77734375" style="1" customWidth="1"/>
    <col min="4" max="4" width="12.77734375" style="1" hidden="1" customWidth="1"/>
    <col min="5" max="6" width="12.77734375" style="1" customWidth="1"/>
    <col min="7" max="7" width="14.5546875" style="1" bestFit="1" customWidth="1"/>
    <col min="8" max="8" width="12.77734375" style="1" hidden="1" customWidth="1"/>
    <col min="9" max="11" width="12.77734375" style="1" customWidth="1"/>
    <col min="12" max="12" width="13.6640625" style="1" bestFit="1" customWidth="1"/>
    <col min="13" max="13" width="12.77734375" style="1" customWidth="1"/>
    <col min="14" max="16384" width="11.5546875" style="1"/>
  </cols>
  <sheetData>
    <row r="1" spans="1:13" s="4" customFormat="1" ht="40.049999999999997" customHeight="1" x14ac:dyDescent="0.3">
      <c r="A1" s="22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s="4" customFormat="1" ht="25.0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6" customFormat="1" ht="18" customHeight="1" x14ac:dyDescent="0.3">
      <c r="A3" s="2" t="s">
        <v>17</v>
      </c>
      <c r="B3" s="2" t="s">
        <v>16</v>
      </c>
      <c r="C3" s="19" t="s">
        <v>12</v>
      </c>
      <c r="D3" s="20"/>
      <c r="E3" s="20"/>
      <c r="F3" s="21"/>
      <c r="G3" s="19" t="s">
        <v>13</v>
      </c>
      <c r="H3" s="20"/>
      <c r="I3" s="20"/>
      <c r="J3" s="21"/>
      <c r="K3" s="2" t="s">
        <v>14</v>
      </c>
      <c r="L3" s="2" t="s">
        <v>19</v>
      </c>
      <c r="M3" s="2" t="s">
        <v>15</v>
      </c>
    </row>
    <row r="4" spans="1:13" s="4" customFormat="1" x14ac:dyDescent="0.3">
      <c r="A4" s="3"/>
      <c r="B4" s="3"/>
      <c r="C4" s="3" t="s">
        <v>24</v>
      </c>
      <c r="D4" s="7" t="s">
        <v>21</v>
      </c>
      <c r="E4" s="3" t="s">
        <v>25</v>
      </c>
      <c r="F4" s="3" t="s">
        <v>23</v>
      </c>
      <c r="G4" s="7" t="s">
        <v>24</v>
      </c>
      <c r="H4" s="7" t="s">
        <v>21</v>
      </c>
      <c r="I4" s="8" t="s">
        <v>22</v>
      </c>
      <c r="J4" s="5" t="s">
        <v>23</v>
      </c>
      <c r="K4" s="3"/>
      <c r="L4" s="3"/>
      <c r="M4" s="3"/>
    </row>
    <row r="5" spans="1:13" s="4" customFormat="1" ht="18" customHeight="1" x14ac:dyDescent="0.3">
      <c r="A5" s="18">
        <v>44562</v>
      </c>
      <c r="B5" s="9" t="s">
        <v>36</v>
      </c>
      <c r="C5" s="11" t="s">
        <v>26</v>
      </c>
      <c r="D5" s="10" t="str">
        <f t="shared" ref="D5:D14" si="0">IF(C5="ounce","5,5",
IF(C5="gram","155",
))</f>
        <v>5,5</v>
      </c>
      <c r="E5" s="10">
        <v>5.5</v>
      </c>
      <c r="F5" s="10">
        <f t="shared" ref="F5:F14" si="1">E5/D5</f>
        <v>1</v>
      </c>
      <c r="G5" s="11" t="s">
        <v>20</v>
      </c>
      <c r="H5" s="10" t="str">
        <f t="shared" ref="H5:H14" si="2">IF(G5="meter","1,09361",
IF(G5="yard","1",
IF(G5="wideback_meter","2,68431",
IF(G5="wideback_yard","2,45454"))))</f>
        <v>1</v>
      </c>
      <c r="I5" s="10">
        <v>0</v>
      </c>
      <c r="J5" s="10">
        <f t="shared" ref="J5:J14" si="3">I5*H5</f>
        <v>0</v>
      </c>
      <c r="K5" s="10">
        <f t="shared" ref="K5" si="4">-F5+J5</f>
        <v>-1</v>
      </c>
      <c r="L5" s="10">
        <f>K5</f>
        <v>-1</v>
      </c>
      <c r="M5" s="10">
        <f>M1+K5</f>
        <v>-1</v>
      </c>
    </row>
    <row r="6" spans="1:13" s="4" customFormat="1" ht="18" customHeight="1" x14ac:dyDescent="0.3">
      <c r="A6" s="18">
        <v>44562</v>
      </c>
      <c r="B6" s="9" t="s">
        <v>37</v>
      </c>
      <c r="C6" s="11" t="s">
        <v>26</v>
      </c>
      <c r="D6" s="10" t="str">
        <f t="shared" si="0"/>
        <v>5,5</v>
      </c>
      <c r="E6" s="10">
        <v>0</v>
      </c>
      <c r="F6" s="10">
        <f t="shared" si="1"/>
        <v>0</v>
      </c>
      <c r="G6" s="11" t="s">
        <v>20</v>
      </c>
      <c r="H6" s="10" t="str">
        <f t="shared" si="2"/>
        <v>1</v>
      </c>
      <c r="I6" s="10">
        <v>0.5</v>
      </c>
      <c r="J6" s="10">
        <f t="shared" si="3"/>
        <v>0.5</v>
      </c>
      <c r="K6" s="10">
        <f>-F6+J6</f>
        <v>0.5</v>
      </c>
      <c r="L6" s="10">
        <f t="shared" ref="L6:L14" si="5">L5+K6</f>
        <v>-0.5</v>
      </c>
      <c r="M6" s="10">
        <f t="shared" ref="M6:M14" si="6">M5+K6</f>
        <v>-0.5</v>
      </c>
    </row>
    <row r="7" spans="1:13" s="4" customFormat="1" ht="18" customHeight="1" x14ac:dyDescent="0.3">
      <c r="A7" s="9"/>
      <c r="B7" s="9"/>
      <c r="C7" s="11" t="s">
        <v>26</v>
      </c>
      <c r="D7" s="10" t="str">
        <f t="shared" si="0"/>
        <v>5,5</v>
      </c>
      <c r="E7" s="10">
        <v>0</v>
      </c>
      <c r="F7" s="10">
        <f t="shared" si="1"/>
        <v>0</v>
      </c>
      <c r="G7" s="11" t="s">
        <v>20</v>
      </c>
      <c r="H7" s="10" t="str">
        <f t="shared" si="2"/>
        <v>1</v>
      </c>
      <c r="I7" s="10">
        <v>0.01</v>
      </c>
      <c r="J7" s="10">
        <f t="shared" si="3"/>
        <v>0.01</v>
      </c>
      <c r="K7" s="10">
        <f>-F7+J7</f>
        <v>0.01</v>
      </c>
      <c r="L7" s="10">
        <f t="shared" si="5"/>
        <v>-0.49</v>
      </c>
      <c r="M7" s="10">
        <f t="shared" si="6"/>
        <v>-0.49</v>
      </c>
    </row>
    <row r="8" spans="1:13" s="4" customFormat="1" ht="18" customHeight="1" x14ac:dyDescent="0.3">
      <c r="A8" s="9"/>
      <c r="B8" s="9"/>
      <c r="C8" s="11" t="s">
        <v>26</v>
      </c>
      <c r="D8" s="10" t="str">
        <f t="shared" si="0"/>
        <v>5,5</v>
      </c>
      <c r="E8" s="10">
        <v>0</v>
      </c>
      <c r="F8" s="10">
        <f t="shared" si="1"/>
        <v>0</v>
      </c>
      <c r="G8" s="11" t="s">
        <v>20</v>
      </c>
      <c r="H8" s="10" t="str">
        <f t="shared" si="2"/>
        <v>1</v>
      </c>
      <c r="I8" s="10">
        <v>0.01</v>
      </c>
      <c r="J8" s="10">
        <f t="shared" si="3"/>
        <v>0.01</v>
      </c>
      <c r="K8" s="10">
        <f>-F8+J8</f>
        <v>0.01</v>
      </c>
      <c r="L8" s="10">
        <f t="shared" si="5"/>
        <v>-0.48</v>
      </c>
      <c r="M8" s="10">
        <f t="shared" si="6"/>
        <v>-0.48</v>
      </c>
    </row>
    <row r="9" spans="1:13" s="4" customFormat="1" ht="18" customHeight="1" x14ac:dyDescent="0.3">
      <c r="A9" s="9"/>
      <c r="B9" s="9"/>
      <c r="C9" s="11" t="s">
        <v>26</v>
      </c>
      <c r="D9" s="10" t="str">
        <f t="shared" si="0"/>
        <v>5,5</v>
      </c>
      <c r="E9" s="10">
        <v>0</v>
      </c>
      <c r="F9" s="10">
        <f t="shared" si="1"/>
        <v>0</v>
      </c>
      <c r="G9" s="11" t="s">
        <v>20</v>
      </c>
      <c r="H9" s="10" t="str">
        <f t="shared" si="2"/>
        <v>1</v>
      </c>
      <c r="I9" s="10">
        <v>0.01</v>
      </c>
      <c r="J9" s="10">
        <f t="shared" si="3"/>
        <v>0.01</v>
      </c>
      <c r="K9" s="10">
        <f>-F9+J9</f>
        <v>0.01</v>
      </c>
      <c r="L9" s="10">
        <f t="shared" si="5"/>
        <v>-0.47</v>
      </c>
      <c r="M9" s="10">
        <f t="shared" si="6"/>
        <v>-0.47</v>
      </c>
    </row>
    <row r="10" spans="1:13" s="4" customFormat="1" ht="18" customHeight="1" x14ac:dyDescent="0.3">
      <c r="A10" s="9"/>
      <c r="B10" s="9"/>
      <c r="C10" s="11" t="s">
        <v>26</v>
      </c>
      <c r="D10" s="10" t="str">
        <f t="shared" si="0"/>
        <v>5,5</v>
      </c>
      <c r="E10" s="10">
        <v>0</v>
      </c>
      <c r="F10" s="10">
        <f t="shared" si="1"/>
        <v>0</v>
      </c>
      <c r="G10" s="11" t="s">
        <v>20</v>
      </c>
      <c r="H10" s="10" t="str">
        <f t="shared" si="2"/>
        <v>1</v>
      </c>
      <c r="I10" s="10">
        <v>0.01</v>
      </c>
      <c r="J10" s="10">
        <f t="shared" si="3"/>
        <v>0.01</v>
      </c>
      <c r="K10" s="10">
        <f t="shared" ref="K10:K14" si="7">-F10+J10</f>
        <v>0.01</v>
      </c>
      <c r="L10" s="10">
        <f t="shared" si="5"/>
        <v>-0.45999999999999996</v>
      </c>
      <c r="M10" s="10">
        <f t="shared" si="6"/>
        <v>-0.45999999999999996</v>
      </c>
    </row>
    <row r="11" spans="1:13" s="4" customFormat="1" ht="18" customHeight="1" x14ac:dyDescent="0.3">
      <c r="A11" s="9"/>
      <c r="B11" s="9"/>
      <c r="C11" s="11" t="s">
        <v>26</v>
      </c>
      <c r="D11" s="10" t="str">
        <f t="shared" si="0"/>
        <v>5,5</v>
      </c>
      <c r="E11" s="10">
        <v>0</v>
      </c>
      <c r="F11" s="10">
        <f t="shared" si="1"/>
        <v>0</v>
      </c>
      <c r="G11" s="11" t="s">
        <v>20</v>
      </c>
      <c r="H11" s="10" t="str">
        <f t="shared" si="2"/>
        <v>1</v>
      </c>
      <c r="I11" s="10">
        <v>0.01</v>
      </c>
      <c r="J11" s="10">
        <f t="shared" si="3"/>
        <v>0.01</v>
      </c>
      <c r="K11" s="10">
        <f t="shared" si="7"/>
        <v>0.01</v>
      </c>
      <c r="L11" s="10">
        <f t="shared" si="5"/>
        <v>-0.44999999999999996</v>
      </c>
      <c r="M11" s="10">
        <f t="shared" si="6"/>
        <v>-0.44999999999999996</v>
      </c>
    </row>
    <row r="12" spans="1:13" s="4" customFormat="1" ht="18" customHeight="1" x14ac:dyDescent="0.3">
      <c r="A12" s="9"/>
      <c r="B12" s="9"/>
      <c r="C12" s="11" t="s">
        <v>26</v>
      </c>
      <c r="D12" s="10" t="str">
        <f t="shared" si="0"/>
        <v>5,5</v>
      </c>
      <c r="E12" s="10">
        <v>0</v>
      </c>
      <c r="F12" s="10">
        <f t="shared" si="1"/>
        <v>0</v>
      </c>
      <c r="G12" s="11" t="s">
        <v>20</v>
      </c>
      <c r="H12" s="10" t="str">
        <f t="shared" si="2"/>
        <v>1</v>
      </c>
      <c r="I12" s="10">
        <v>0.01</v>
      </c>
      <c r="J12" s="10">
        <f t="shared" si="3"/>
        <v>0.01</v>
      </c>
      <c r="K12" s="10">
        <f t="shared" si="7"/>
        <v>0.01</v>
      </c>
      <c r="L12" s="10">
        <f t="shared" si="5"/>
        <v>-0.43999999999999995</v>
      </c>
      <c r="M12" s="10">
        <f t="shared" si="6"/>
        <v>-0.43999999999999995</v>
      </c>
    </row>
    <row r="13" spans="1:13" s="4" customFormat="1" ht="18" customHeight="1" x14ac:dyDescent="0.3">
      <c r="A13" s="9"/>
      <c r="B13" s="9"/>
      <c r="C13" s="11" t="s">
        <v>26</v>
      </c>
      <c r="D13" s="10" t="str">
        <f t="shared" si="0"/>
        <v>5,5</v>
      </c>
      <c r="E13" s="10">
        <v>0</v>
      </c>
      <c r="F13" s="10">
        <f t="shared" si="1"/>
        <v>0</v>
      </c>
      <c r="G13" s="11" t="s">
        <v>20</v>
      </c>
      <c r="H13" s="10" t="str">
        <f t="shared" si="2"/>
        <v>1</v>
      </c>
      <c r="I13" s="10">
        <v>0.01</v>
      </c>
      <c r="J13" s="10">
        <f t="shared" si="3"/>
        <v>0.01</v>
      </c>
      <c r="K13" s="10">
        <f t="shared" si="7"/>
        <v>0.01</v>
      </c>
      <c r="L13" s="10">
        <f t="shared" si="5"/>
        <v>-0.42999999999999994</v>
      </c>
      <c r="M13" s="10">
        <f t="shared" si="6"/>
        <v>-0.42999999999999994</v>
      </c>
    </row>
    <row r="14" spans="1:13" s="4" customFormat="1" ht="18" customHeight="1" x14ac:dyDescent="0.3">
      <c r="A14" s="9"/>
      <c r="B14" s="9"/>
      <c r="C14" s="11" t="s">
        <v>26</v>
      </c>
      <c r="D14" s="10" t="str">
        <f t="shared" si="0"/>
        <v>5,5</v>
      </c>
      <c r="E14" s="10">
        <v>0</v>
      </c>
      <c r="F14" s="10">
        <f t="shared" si="1"/>
        <v>0</v>
      </c>
      <c r="G14" s="11" t="s">
        <v>20</v>
      </c>
      <c r="H14" s="10" t="str">
        <f t="shared" si="2"/>
        <v>1</v>
      </c>
      <c r="I14" s="10">
        <v>0.01</v>
      </c>
      <c r="J14" s="10">
        <f t="shared" si="3"/>
        <v>0.01</v>
      </c>
      <c r="K14" s="10">
        <f t="shared" si="7"/>
        <v>0.01</v>
      </c>
      <c r="L14" s="10">
        <f t="shared" si="5"/>
        <v>-0.41999999999999993</v>
      </c>
      <c r="M14" s="10">
        <f t="shared" si="6"/>
        <v>-0.41999999999999993</v>
      </c>
    </row>
    <row r="15" spans="1:13" s="4" customFormat="1" ht="25.05" customHeight="1" x14ac:dyDescent="0.3">
      <c r="A15" s="19" t="s">
        <v>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1:13" s="6" customFormat="1" ht="18" customHeight="1" x14ac:dyDescent="0.3">
      <c r="A16" s="2" t="s">
        <v>17</v>
      </c>
      <c r="B16" s="2" t="s">
        <v>16</v>
      </c>
      <c r="C16" s="19" t="s">
        <v>12</v>
      </c>
      <c r="D16" s="20"/>
      <c r="E16" s="20"/>
      <c r="F16" s="21"/>
      <c r="G16" s="19" t="s">
        <v>13</v>
      </c>
      <c r="H16" s="20"/>
      <c r="I16" s="20"/>
      <c r="J16" s="21"/>
      <c r="K16" s="2" t="s">
        <v>14</v>
      </c>
      <c r="L16" s="2" t="s">
        <v>19</v>
      </c>
      <c r="M16" s="2" t="s">
        <v>15</v>
      </c>
    </row>
    <row r="17" spans="1:13" s="4" customFormat="1" x14ac:dyDescent="0.3">
      <c r="A17" s="3"/>
      <c r="B17" s="3"/>
      <c r="C17" s="3" t="s">
        <v>24</v>
      </c>
      <c r="D17" s="7" t="s">
        <v>21</v>
      </c>
      <c r="E17" s="3" t="s">
        <v>25</v>
      </c>
      <c r="F17" s="3" t="s">
        <v>23</v>
      </c>
      <c r="G17" s="7" t="s">
        <v>24</v>
      </c>
      <c r="H17" s="7" t="s">
        <v>21</v>
      </c>
      <c r="I17" s="8" t="s">
        <v>22</v>
      </c>
      <c r="J17" s="5" t="s">
        <v>23</v>
      </c>
      <c r="K17" s="3"/>
      <c r="L17" s="3"/>
      <c r="M17" s="3"/>
    </row>
    <row r="18" spans="1:13" s="4" customFormat="1" ht="18" customHeight="1" x14ac:dyDescent="0.3">
      <c r="A18" s="9"/>
      <c r="B18" s="9"/>
      <c r="C18" s="11" t="s">
        <v>26</v>
      </c>
      <c r="D18" s="10" t="str">
        <f t="shared" ref="D18:D27" si="8">IF(C18="ounce","5,5",
IF(C18="gram","155",
))</f>
        <v>5,5</v>
      </c>
      <c r="E18" s="10">
        <v>0</v>
      </c>
      <c r="F18" s="10">
        <f t="shared" ref="F18:F27" si="9">E18/D18</f>
        <v>0</v>
      </c>
      <c r="G18" s="11" t="s">
        <v>20</v>
      </c>
      <c r="H18" s="10" t="str">
        <f t="shared" ref="H18:H27" si="10">IF(G18="meter","1,09361",
IF(G18="yard","1",
IF(G18="wideback_meter","2,68431",
IF(G18="wideback_yard","2,45454"))))</f>
        <v>1</v>
      </c>
      <c r="I18" s="10">
        <v>0.01</v>
      </c>
      <c r="J18" s="10">
        <f t="shared" ref="J18:J27" si="11">I18*H18</f>
        <v>0.01</v>
      </c>
      <c r="K18" s="10">
        <f t="shared" ref="K18:K27" si="12">-F18+J18</f>
        <v>0.01</v>
      </c>
      <c r="L18" s="10">
        <f>K18</f>
        <v>0.01</v>
      </c>
      <c r="M18" s="10">
        <f>M14+K18</f>
        <v>-0.40999999999999992</v>
      </c>
    </row>
    <row r="19" spans="1:13" s="4" customFormat="1" ht="18" customHeight="1" x14ac:dyDescent="0.3">
      <c r="A19" s="9"/>
      <c r="B19" s="9"/>
      <c r="C19" s="11" t="s">
        <v>26</v>
      </c>
      <c r="D19" s="10" t="str">
        <f t="shared" si="8"/>
        <v>5,5</v>
      </c>
      <c r="E19" s="10">
        <v>0</v>
      </c>
      <c r="F19" s="10">
        <f t="shared" si="9"/>
        <v>0</v>
      </c>
      <c r="G19" s="11" t="s">
        <v>20</v>
      </c>
      <c r="H19" s="10" t="str">
        <f t="shared" si="10"/>
        <v>1</v>
      </c>
      <c r="I19" s="10">
        <v>0.01</v>
      </c>
      <c r="J19" s="10">
        <f t="shared" si="11"/>
        <v>0.01</v>
      </c>
      <c r="K19" s="10">
        <f>-F19+J19</f>
        <v>0.01</v>
      </c>
      <c r="L19" s="10">
        <f t="shared" ref="L19:L27" si="13">L18+K19</f>
        <v>0.02</v>
      </c>
      <c r="M19" s="10">
        <f t="shared" ref="M19:M27" si="14">M18+K19</f>
        <v>-0.39999999999999991</v>
      </c>
    </row>
    <row r="20" spans="1:13" s="4" customFormat="1" ht="18" customHeight="1" x14ac:dyDescent="0.3">
      <c r="A20" s="9"/>
      <c r="B20" s="9"/>
      <c r="C20" s="11" t="s">
        <v>26</v>
      </c>
      <c r="D20" s="10" t="str">
        <f t="shared" si="8"/>
        <v>5,5</v>
      </c>
      <c r="E20" s="10">
        <v>0</v>
      </c>
      <c r="F20" s="10">
        <f t="shared" si="9"/>
        <v>0</v>
      </c>
      <c r="G20" s="11" t="s">
        <v>20</v>
      </c>
      <c r="H20" s="10" t="str">
        <f t="shared" si="10"/>
        <v>1</v>
      </c>
      <c r="I20" s="10">
        <v>0.01</v>
      </c>
      <c r="J20" s="10">
        <f t="shared" si="11"/>
        <v>0.01</v>
      </c>
      <c r="K20" s="10">
        <f>-F20+J20</f>
        <v>0.01</v>
      </c>
      <c r="L20" s="10">
        <f t="shared" si="13"/>
        <v>0.03</v>
      </c>
      <c r="M20" s="10">
        <f t="shared" si="14"/>
        <v>-0.3899999999999999</v>
      </c>
    </row>
    <row r="21" spans="1:13" s="4" customFormat="1" ht="18" customHeight="1" x14ac:dyDescent="0.3">
      <c r="A21" s="9"/>
      <c r="B21" s="9"/>
      <c r="C21" s="11" t="s">
        <v>26</v>
      </c>
      <c r="D21" s="10" t="str">
        <f t="shared" si="8"/>
        <v>5,5</v>
      </c>
      <c r="E21" s="10">
        <v>0</v>
      </c>
      <c r="F21" s="10">
        <f t="shared" si="9"/>
        <v>0</v>
      </c>
      <c r="G21" s="11" t="s">
        <v>20</v>
      </c>
      <c r="H21" s="10" t="str">
        <f t="shared" si="10"/>
        <v>1</v>
      </c>
      <c r="I21" s="10">
        <v>0.01</v>
      </c>
      <c r="J21" s="10">
        <f t="shared" si="11"/>
        <v>0.01</v>
      </c>
      <c r="K21" s="10">
        <f>-F21+J21</f>
        <v>0.01</v>
      </c>
      <c r="L21" s="10">
        <f t="shared" si="13"/>
        <v>0.04</v>
      </c>
      <c r="M21" s="10">
        <f t="shared" si="14"/>
        <v>-0.37999999999999989</v>
      </c>
    </row>
    <row r="22" spans="1:13" s="4" customFormat="1" ht="18" customHeight="1" x14ac:dyDescent="0.3">
      <c r="A22" s="9"/>
      <c r="B22" s="9"/>
      <c r="C22" s="11" t="s">
        <v>26</v>
      </c>
      <c r="D22" s="10" t="str">
        <f t="shared" si="8"/>
        <v>5,5</v>
      </c>
      <c r="E22" s="10">
        <v>0</v>
      </c>
      <c r="F22" s="10">
        <f t="shared" si="9"/>
        <v>0</v>
      </c>
      <c r="G22" s="11" t="s">
        <v>20</v>
      </c>
      <c r="H22" s="10" t="str">
        <f t="shared" si="10"/>
        <v>1</v>
      </c>
      <c r="I22" s="10">
        <v>0.01</v>
      </c>
      <c r="J22" s="10">
        <f t="shared" si="11"/>
        <v>0.01</v>
      </c>
      <c r="K22" s="10">
        <f>-F22+J22</f>
        <v>0.01</v>
      </c>
      <c r="L22" s="10">
        <f t="shared" si="13"/>
        <v>0.05</v>
      </c>
      <c r="M22" s="10">
        <f t="shared" si="14"/>
        <v>-0.36999999999999988</v>
      </c>
    </row>
    <row r="23" spans="1:13" s="4" customFormat="1" ht="18" customHeight="1" x14ac:dyDescent="0.3">
      <c r="A23" s="9"/>
      <c r="B23" s="9"/>
      <c r="C23" s="11" t="s">
        <v>26</v>
      </c>
      <c r="D23" s="10" t="str">
        <f t="shared" si="8"/>
        <v>5,5</v>
      </c>
      <c r="E23" s="10">
        <v>0</v>
      </c>
      <c r="F23" s="10">
        <f t="shared" si="9"/>
        <v>0</v>
      </c>
      <c r="G23" s="11" t="s">
        <v>20</v>
      </c>
      <c r="H23" s="10" t="str">
        <f t="shared" si="10"/>
        <v>1</v>
      </c>
      <c r="I23" s="10">
        <v>0.01</v>
      </c>
      <c r="J23" s="10">
        <f t="shared" si="11"/>
        <v>0.01</v>
      </c>
      <c r="K23" s="10">
        <f t="shared" ref="K23:K24" si="15">-F23+J23</f>
        <v>0.01</v>
      </c>
      <c r="L23" s="10">
        <f>L22+K23</f>
        <v>6.0000000000000005E-2</v>
      </c>
      <c r="M23" s="10">
        <f>M22+K23</f>
        <v>-0.35999999999999988</v>
      </c>
    </row>
    <row r="24" spans="1:13" s="4" customFormat="1" ht="18" customHeight="1" x14ac:dyDescent="0.3">
      <c r="A24" s="9"/>
      <c r="B24" s="9"/>
      <c r="C24" s="11" t="s">
        <v>26</v>
      </c>
      <c r="D24" s="10" t="str">
        <f t="shared" si="8"/>
        <v>5,5</v>
      </c>
      <c r="E24" s="10">
        <v>0</v>
      </c>
      <c r="F24" s="10">
        <f t="shared" si="9"/>
        <v>0</v>
      </c>
      <c r="G24" s="11" t="s">
        <v>20</v>
      </c>
      <c r="H24" s="10" t="str">
        <f t="shared" si="10"/>
        <v>1</v>
      </c>
      <c r="I24" s="10">
        <v>0.01</v>
      </c>
      <c r="J24" s="10">
        <f t="shared" si="11"/>
        <v>0.01</v>
      </c>
      <c r="K24" s="10">
        <f t="shared" si="15"/>
        <v>0.01</v>
      </c>
      <c r="L24" s="10">
        <f>L23+K24</f>
        <v>7.0000000000000007E-2</v>
      </c>
      <c r="M24" s="10">
        <f>M23+K24</f>
        <v>-0.34999999999999987</v>
      </c>
    </row>
    <row r="25" spans="1:13" s="4" customFormat="1" ht="18" customHeight="1" x14ac:dyDescent="0.3">
      <c r="A25" s="9"/>
      <c r="B25" s="9"/>
      <c r="C25" s="11" t="s">
        <v>26</v>
      </c>
      <c r="D25" s="10" t="str">
        <f t="shared" si="8"/>
        <v>5,5</v>
      </c>
      <c r="E25" s="10">
        <v>0</v>
      </c>
      <c r="F25" s="10">
        <f t="shared" si="9"/>
        <v>0</v>
      </c>
      <c r="G25" s="11" t="s">
        <v>20</v>
      </c>
      <c r="H25" s="10" t="str">
        <f t="shared" si="10"/>
        <v>1</v>
      </c>
      <c r="I25" s="10">
        <v>0.01</v>
      </c>
      <c r="J25" s="10">
        <f t="shared" si="11"/>
        <v>0.01</v>
      </c>
      <c r="K25" s="10">
        <f t="shared" ref="K25:K26" si="16">-F25+J25</f>
        <v>0.01</v>
      </c>
      <c r="L25" s="10">
        <f t="shared" si="13"/>
        <v>0.08</v>
      </c>
      <c r="M25" s="10">
        <f t="shared" si="14"/>
        <v>-0.33999999999999986</v>
      </c>
    </row>
    <row r="26" spans="1:13" s="4" customFormat="1" ht="18" customHeight="1" x14ac:dyDescent="0.3">
      <c r="A26" s="9"/>
      <c r="B26" s="9"/>
      <c r="C26" s="11" t="s">
        <v>26</v>
      </c>
      <c r="D26" s="10" t="str">
        <f t="shared" si="8"/>
        <v>5,5</v>
      </c>
      <c r="E26" s="10">
        <v>0</v>
      </c>
      <c r="F26" s="10">
        <f t="shared" si="9"/>
        <v>0</v>
      </c>
      <c r="G26" s="11" t="s">
        <v>20</v>
      </c>
      <c r="H26" s="10" t="str">
        <f t="shared" si="10"/>
        <v>1</v>
      </c>
      <c r="I26" s="10">
        <v>0.01</v>
      </c>
      <c r="J26" s="10">
        <f t="shared" si="11"/>
        <v>0.01</v>
      </c>
      <c r="K26" s="10">
        <f t="shared" si="16"/>
        <v>0.01</v>
      </c>
      <c r="L26" s="10">
        <f t="shared" si="13"/>
        <v>0.09</v>
      </c>
      <c r="M26" s="10">
        <f t="shared" si="14"/>
        <v>-0.32999999999999985</v>
      </c>
    </row>
    <row r="27" spans="1:13" s="4" customFormat="1" ht="18" customHeight="1" x14ac:dyDescent="0.3">
      <c r="A27" s="9"/>
      <c r="B27" s="9"/>
      <c r="C27" s="11" t="s">
        <v>26</v>
      </c>
      <c r="D27" s="10" t="str">
        <f t="shared" si="8"/>
        <v>5,5</v>
      </c>
      <c r="E27" s="10">
        <v>0</v>
      </c>
      <c r="F27" s="10">
        <f t="shared" si="9"/>
        <v>0</v>
      </c>
      <c r="G27" s="11" t="s">
        <v>20</v>
      </c>
      <c r="H27" s="10" t="str">
        <f t="shared" si="10"/>
        <v>1</v>
      </c>
      <c r="I27" s="10">
        <v>0.01</v>
      </c>
      <c r="J27" s="10">
        <f t="shared" si="11"/>
        <v>0.01</v>
      </c>
      <c r="K27" s="10">
        <f t="shared" si="12"/>
        <v>0.01</v>
      </c>
      <c r="L27" s="10">
        <f t="shared" si="13"/>
        <v>9.9999999999999992E-2</v>
      </c>
      <c r="M27" s="10">
        <f t="shared" si="14"/>
        <v>-0.31999999999999984</v>
      </c>
    </row>
    <row r="28" spans="1:13" s="4" customFormat="1" ht="25.05" customHeight="1" x14ac:dyDescent="0.3">
      <c r="A28" s="19" t="s">
        <v>2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</row>
    <row r="29" spans="1:13" s="6" customFormat="1" ht="18" customHeight="1" x14ac:dyDescent="0.3">
      <c r="A29" s="2" t="s">
        <v>17</v>
      </c>
      <c r="B29" s="2" t="s">
        <v>16</v>
      </c>
      <c r="C29" s="19" t="s">
        <v>12</v>
      </c>
      <c r="D29" s="20"/>
      <c r="E29" s="20"/>
      <c r="F29" s="21"/>
      <c r="G29" s="19" t="s">
        <v>13</v>
      </c>
      <c r="H29" s="20"/>
      <c r="I29" s="20"/>
      <c r="J29" s="21"/>
      <c r="K29" s="2" t="s">
        <v>14</v>
      </c>
      <c r="L29" s="2" t="s">
        <v>19</v>
      </c>
      <c r="M29" s="2" t="s">
        <v>15</v>
      </c>
    </row>
    <row r="30" spans="1:13" s="4" customFormat="1" x14ac:dyDescent="0.3">
      <c r="A30" s="3"/>
      <c r="B30" s="3"/>
      <c r="C30" s="3" t="s">
        <v>24</v>
      </c>
      <c r="D30" s="7" t="s">
        <v>21</v>
      </c>
      <c r="E30" s="3" t="s">
        <v>25</v>
      </c>
      <c r="F30" s="3" t="s">
        <v>23</v>
      </c>
      <c r="G30" s="7" t="s">
        <v>24</v>
      </c>
      <c r="H30" s="7" t="s">
        <v>21</v>
      </c>
      <c r="I30" s="8" t="s">
        <v>22</v>
      </c>
      <c r="J30" s="5" t="s">
        <v>23</v>
      </c>
      <c r="K30" s="3"/>
      <c r="L30" s="3"/>
      <c r="M30" s="3"/>
    </row>
    <row r="31" spans="1:13" s="4" customFormat="1" ht="18" customHeight="1" x14ac:dyDescent="0.3">
      <c r="A31" s="9"/>
      <c r="B31" s="9"/>
      <c r="C31" s="11" t="s">
        <v>26</v>
      </c>
      <c r="D31" s="10" t="str">
        <f t="shared" ref="D31:D40" si="17">IF(C31="ounce","5,5",
IF(C31="gram","155",
))</f>
        <v>5,5</v>
      </c>
      <c r="E31" s="10">
        <v>0</v>
      </c>
      <c r="F31" s="10">
        <f t="shared" ref="F31:F40" si="18">E31/D31</f>
        <v>0</v>
      </c>
      <c r="G31" s="11" t="s">
        <v>20</v>
      </c>
      <c r="H31" s="10" t="str">
        <f t="shared" ref="H31:H40" si="19">IF(G31="meter","1,09361",
IF(G31="yard","1",
IF(G31="wideback_meter","2,68431",
IF(G31="wideback_yard","2,45454"))))</f>
        <v>1</v>
      </c>
      <c r="I31" s="10">
        <v>0.01</v>
      </c>
      <c r="J31" s="10">
        <f t="shared" ref="J31:J40" si="20">I31*H31</f>
        <v>0.01</v>
      </c>
      <c r="K31" s="10">
        <f t="shared" ref="K31" si="21">-F31+J31</f>
        <v>0.01</v>
      </c>
      <c r="L31" s="10">
        <f>K31</f>
        <v>0.01</v>
      </c>
      <c r="M31" s="10">
        <f>M27+K31</f>
        <v>-0.30999999999999983</v>
      </c>
    </row>
    <row r="32" spans="1:13" s="4" customFormat="1" ht="18" customHeight="1" x14ac:dyDescent="0.3">
      <c r="A32" s="9"/>
      <c r="B32" s="9"/>
      <c r="C32" s="11" t="s">
        <v>26</v>
      </c>
      <c r="D32" s="10" t="str">
        <f t="shared" si="17"/>
        <v>5,5</v>
      </c>
      <c r="E32" s="10">
        <v>0</v>
      </c>
      <c r="F32" s="10">
        <f t="shared" si="18"/>
        <v>0</v>
      </c>
      <c r="G32" s="11" t="s">
        <v>20</v>
      </c>
      <c r="H32" s="10" t="str">
        <f t="shared" si="19"/>
        <v>1</v>
      </c>
      <c r="I32" s="10">
        <v>0.01</v>
      </c>
      <c r="J32" s="10">
        <f t="shared" si="20"/>
        <v>0.01</v>
      </c>
      <c r="K32" s="10">
        <f>-F32+J32</f>
        <v>0.01</v>
      </c>
      <c r="L32" s="10">
        <f t="shared" ref="L32:L40" si="22">L31+K32</f>
        <v>0.02</v>
      </c>
      <c r="M32" s="10">
        <f t="shared" ref="M32:M40" si="23">M31+K32</f>
        <v>-0.29999999999999982</v>
      </c>
    </row>
    <row r="33" spans="1:13" s="4" customFormat="1" ht="18" customHeight="1" x14ac:dyDescent="0.3">
      <c r="A33" s="9"/>
      <c r="B33" s="9"/>
      <c r="C33" s="11" t="s">
        <v>26</v>
      </c>
      <c r="D33" s="10" t="str">
        <f t="shared" si="17"/>
        <v>5,5</v>
      </c>
      <c r="E33" s="10">
        <v>0</v>
      </c>
      <c r="F33" s="10">
        <f t="shared" si="18"/>
        <v>0</v>
      </c>
      <c r="G33" s="11" t="s">
        <v>20</v>
      </c>
      <c r="H33" s="10" t="str">
        <f t="shared" si="19"/>
        <v>1</v>
      </c>
      <c r="I33" s="10">
        <v>0.01</v>
      </c>
      <c r="J33" s="10">
        <f t="shared" si="20"/>
        <v>0.01</v>
      </c>
      <c r="K33" s="10">
        <f>-F33+J33</f>
        <v>0.01</v>
      </c>
      <c r="L33" s="10">
        <f t="shared" si="22"/>
        <v>0.03</v>
      </c>
      <c r="M33" s="10">
        <f t="shared" si="23"/>
        <v>-0.28999999999999981</v>
      </c>
    </row>
    <row r="34" spans="1:13" s="4" customFormat="1" ht="18" customHeight="1" x14ac:dyDescent="0.3">
      <c r="A34" s="9"/>
      <c r="B34" s="9"/>
      <c r="C34" s="11" t="s">
        <v>26</v>
      </c>
      <c r="D34" s="10" t="str">
        <f t="shared" si="17"/>
        <v>5,5</v>
      </c>
      <c r="E34" s="10">
        <v>0</v>
      </c>
      <c r="F34" s="10">
        <f t="shared" si="18"/>
        <v>0</v>
      </c>
      <c r="G34" s="11" t="s">
        <v>20</v>
      </c>
      <c r="H34" s="10" t="str">
        <f t="shared" si="19"/>
        <v>1</v>
      </c>
      <c r="I34" s="10">
        <v>0.01</v>
      </c>
      <c r="J34" s="10">
        <f t="shared" si="20"/>
        <v>0.01</v>
      </c>
      <c r="K34" s="10">
        <f>-F34+J34</f>
        <v>0.01</v>
      </c>
      <c r="L34" s="10">
        <f t="shared" si="22"/>
        <v>0.04</v>
      </c>
      <c r="M34" s="10">
        <f t="shared" si="23"/>
        <v>-0.2799999999999998</v>
      </c>
    </row>
    <row r="35" spans="1:13" s="4" customFormat="1" ht="18" customHeight="1" x14ac:dyDescent="0.3">
      <c r="A35" s="9"/>
      <c r="B35" s="9"/>
      <c r="C35" s="11" t="s">
        <v>26</v>
      </c>
      <c r="D35" s="10" t="str">
        <f t="shared" si="17"/>
        <v>5,5</v>
      </c>
      <c r="E35" s="10">
        <v>0</v>
      </c>
      <c r="F35" s="10">
        <f t="shared" si="18"/>
        <v>0</v>
      </c>
      <c r="G35" s="11" t="s">
        <v>20</v>
      </c>
      <c r="H35" s="10" t="str">
        <f t="shared" si="19"/>
        <v>1</v>
      </c>
      <c r="I35" s="10">
        <v>0.01</v>
      </c>
      <c r="J35" s="10">
        <f t="shared" si="20"/>
        <v>0.01</v>
      </c>
      <c r="K35" s="10">
        <f>-F35+J35</f>
        <v>0.01</v>
      </c>
      <c r="L35" s="10">
        <f t="shared" si="22"/>
        <v>0.05</v>
      </c>
      <c r="M35" s="10">
        <f t="shared" si="23"/>
        <v>-0.2699999999999998</v>
      </c>
    </row>
    <row r="36" spans="1:13" s="4" customFormat="1" ht="18" customHeight="1" x14ac:dyDescent="0.3">
      <c r="A36" s="9"/>
      <c r="B36" s="9"/>
      <c r="C36" s="11" t="s">
        <v>26</v>
      </c>
      <c r="D36" s="10" t="str">
        <f t="shared" si="17"/>
        <v>5,5</v>
      </c>
      <c r="E36" s="10">
        <v>0</v>
      </c>
      <c r="F36" s="10">
        <f t="shared" si="18"/>
        <v>0</v>
      </c>
      <c r="G36" s="11" t="s">
        <v>20</v>
      </c>
      <c r="H36" s="10" t="str">
        <f t="shared" si="19"/>
        <v>1</v>
      </c>
      <c r="I36" s="10">
        <v>0.01</v>
      </c>
      <c r="J36" s="10">
        <f t="shared" si="20"/>
        <v>0.01</v>
      </c>
      <c r="K36" s="10">
        <f t="shared" ref="K36:K40" si="24">-F36+J36</f>
        <v>0.01</v>
      </c>
      <c r="L36" s="10">
        <f t="shared" si="22"/>
        <v>6.0000000000000005E-2</v>
      </c>
      <c r="M36" s="10">
        <f t="shared" si="23"/>
        <v>-0.25999999999999979</v>
      </c>
    </row>
    <row r="37" spans="1:13" s="4" customFormat="1" ht="18" customHeight="1" x14ac:dyDescent="0.3">
      <c r="A37" s="9"/>
      <c r="B37" s="9"/>
      <c r="C37" s="11" t="s">
        <v>26</v>
      </c>
      <c r="D37" s="10" t="str">
        <f t="shared" si="17"/>
        <v>5,5</v>
      </c>
      <c r="E37" s="10">
        <v>0</v>
      </c>
      <c r="F37" s="10">
        <f t="shared" si="18"/>
        <v>0</v>
      </c>
      <c r="G37" s="11" t="s">
        <v>20</v>
      </c>
      <c r="H37" s="10" t="str">
        <f t="shared" si="19"/>
        <v>1</v>
      </c>
      <c r="I37" s="10">
        <v>0.01</v>
      </c>
      <c r="J37" s="10">
        <f t="shared" si="20"/>
        <v>0.01</v>
      </c>
      <c r="K37" s="10">
        <f t="shared" si="24"/>
        <v>0.01</v>
      </c>
      <c r="L37" s="10">
        <f t="shared" si="22"/>
        <v>7.0000000000000007E-2</v>
      </c>
      <c r="M37" s="10">
        <f t="shared" si="23"/>
        <v>-0.24999999999999978</v>
      </c>
    </row>
    <row r="38" spans="1:13" s="4" customFormat="1" ht="18" customHeight="1" x14ac:dyDescent="0.3">
      <c r="A38" s="9"/>
      <c r="B38" s="9"/>
      <c r="C38" s="11" t="s">
        <v>26</v>
      </c>
      <c r="D38" s="10" t="str">
        <f t="shared" si="17"/>
        <v>5,5</v>
      </c>
      <c r="E38" s="10">
        <v>0</v>
      </c>
      <c r="F38" s="10">
        <f t="shared" si="18"/>
        <v>0</v>
      </c>
      <c r="G38" s="11" t="s">
        <v>20</v>
      </c>
      <c r="H38" s="10" t="str">
        <f t="shared" si="19"/>
        <v>1</v>
      </c>
      <c r="I38" s="10">
        <v>0.01</v>
      </c>
      <c r="J38" s="10">
        <f t="shared" si="20"/>
        <v>0.01</v>
      </c>
      <c r="K38" s="10">
        <f t="shared" si="24"/>
        <v>0.01</v>
      </c>
      <c r="L38" s="10">
        <f t="shared" si="22"/>
        <v>0.08</v>
      </c>
      <c r="M38" s="10">
        <f t="shared" si="23"/>
        <v>-0.23999999999999977</v>
      </c>
    </row>
    <row r="39" spans="1:13" s="4" customFormat="1" ht="18" customHeight="1" x14ac:dyDescent="0.3">
      <c r="A39" s="9"/>
      <c r="B39" s="9"/>
      <c r="C39" s="11" t="s">
        <v>26</v>
      </c>
      <c r="D39" s="10" t="str">
        <f t="shared" si="17"/>
        <v>5,5</v>
      </c>
      <c r="E39" s="10">
        <v>0</v>
      </c>
      <c r="F39" s="10">
        <f t="shared" si="18"/>
        <v>0</v>
      </c>
      <c r="G39" s="11" t="s">
        <v>20</v>
      </c>
      <c r="H39" s="10" t="str">
        <f t="shared" si="19"/>
        <v>1</v>
      </c>
      <c r="I39" s="10">
        <v>0.01</v>
      </c>
      <c r="J39" s="10">
        <f t="shared" si="20"/>
        <v>0.01</v>
      </c>
      <c r="K39" s="10">
        <f t="shared" si="24"/>
        <v>0.01</v>
      </c>
      <c r="L39" s="10">
        <f t="shared" si="22"/>
        <v>0.09</v>
      </c>
      <c r="M39" s="10">
        <f t="shared" si="23"/>
        <v>-0.22999999999999976</v>
      </c>
    </row>
    <row r="40" spans="1:13" s="4" customFormat="1" ht="18" customHeight="1" x14ac:dyDescent="0.3">
      <c r="A40" s="9"/>
      <c r="B40" s="9"/>
      <c r="C40" s="11" t="s">
        <v>26</v>
      </c>
      <c r="D40" s="10" t="str">
        <f t="shared" si="17"/>
        <v>5,5</v>
      </c>
      <c r="E40" s="10">
        <v>0</v>
      </c>
      <c r="F40" s="10">
        <f t="shared" si="18"/>
        <v>0</v>
      </c>
      <c r="G40" s="11" t="s">
        <v>20</v>
      </c>
      <c r="H40" s="10" t="str">
        <f t="shared" si="19"/>
        <v>1</v>
      </c>
      <c r="I40" s="10">
        <v>0.01</v>
      </c>
      <c r="J40" s="10">
        <f t="shared" si="20"/>
        <v>0.01</v>
      </c>
      <c r="K40" s="10">
        <f t="shared" si="24"/>
        <v>0.01</v>
      </c>
      <c r="L40" s="10">
        <f t="shared" si="22"/>
        <v>9.9999999999999992E-2</v>
      </c>
      <c r="M40" s="10">
        <f t="shared" si="23"/>
        <v>-0.21999999999999975</v>
      </c>
    </row>
    <row r="41" spans="1:13" s="4" customFormat="1" ht="25.05" customHeight="1" x14ac:dyDescent="0.3">
      <c r="A41" s="19" t="s">
        <v>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</row>
    <row r="42" spans="1:13" s="6" customFormat="1" ht="18" customHeight="1" x14ac:dyDescent="0.3">
      <c r="A42" s="2" t="s">
        <v>17</v>
      </c>
      <c r="B42" s="2" t="s">
        <v>16</v>
      </c>
      <c r="C42" s="19" t="s">
        <v>12</v>
      </c>
      <c r="D42" s="20"/>
      <c r="E42" s="20"/>
      <c r="F42" s="21"/>
      <c r="G42" s="19" t="s">
        <v>13</v>
      </c>
      <c r="H42" s="20"/>
      <c r="I42" s="20"/>
      <c r="J42" s="21"/>
      <c r="K42" s="2" t="s">
        <v>14</v>
      </c>
      <c r="L42" s="2" t="s">
        <v>19</v>
      </c>
      <c r="M42" s="2" t="s">
        <v>15</v>
      </c>
    </row>
    <row r="43" spans="1:13" s="4" customFormat="1" x14ac:dyDescent="0.3">
      <c r="A43" s="3"/>
      <c r="B43" s="3"/>
      <c r="C43" s="3" t="s">
        <v>24</v>
      </c>
      <c r="D43" s="7" t="s">
        <v>21</v>
      </c>
      <c r="E43" s="3" t="s">
        <v>25</v>
      </c>
      <c r="F43" s="3" t="s">
        <v>23</v>
      </c>
      <c r="G43" s="7" t="s">
        <v>24</v>
      </c>
      <c r="H43" s="7" t="s">
        <v>21</v>
      </c>
      <c r="I43" s="8" t="s">
        <v>22</v>
      </c>
      <c r="J43" s="5" t="s">
        <v>23</v>
      </c>
      <c r="K43" s="3"/>
      <c r="L43" s="3"/>
      <c r="M43" s="3"/>
    </row>
    <row r="44" spans="1:13" s="4" customFormat="1" ht="18" customHeight="1" x14ac:dyDescent="0.3">
      <c r="A44" s="9"/>
      <c r="B44" s="9"/>
      <c r="C44" s="11" t="s">
        <v>26</v>
      </c>
      <c r="D44" s="10" t="str">
        <f t="shared" ref="D44:D53" si="25">IF(C44="ounce","5,5",
IF(C44="gram","155",
))</f>
        <v>5,5</v>
      </c>
      <c r="E44" s="10">
        <v>0</v>
      </c>
      <c r="F44" s="10">
        <f t="shared" ref="F44:F53" si="26">E44/D44</f>
        <v>0</v>
      </c>
      <c r="G44" s="11" t="s">
        <v>20</v>
      </c>
      <c r="H44" s="10" t="str">
        <f t="shared" ref="H44:H53" si="27">IF(G44="meter","1,09361",
IF(G44="yard","1",
IF(G44="wideback_meter","2,68431",
IF(G44="wideback_yard","2,45454"))))</f>
        <v>1</v>
      </c>
      <c r="I44" s="10">
        <v>0.01</v>
      </c>
      <c r="J44" s="10">
        <f t="shared" ref="J44:J53" si="28">I44*H44</f>
        <v>0.01</v>
      </c>
      <c r="K44" s="10">
        <f t="shared" ref="K44" si="29">-F44+J44</f>
        <v>0.01</v>
      </c>
      <c r="L44" s="10">
        <f>K44</f>
        <v>0.01</v>
      </c>
      <c r="M44" s="10">
        <f>M40+K44</f>
        <v>-0.20999999999999974</v>
      </c>
    </row>
    <row r="45" spans="1:13" s="4" customFormat="1" ht="18" customHeight="1" x14ac:dyDescent="0.3">
      <c r="A45" s="9"/>
      <c r="B45" s="9"/>
      <c r="C45" s="11" t="s">
        <v>26</v>
      </c>
      <c r="D45" s="10" t="str">
        <f t="shared" si="25"/>
        <v>5,5</v>
      </c>
      <c r="E45" s="10">
        <v>0</v>
      </c>
      <c r="F45" s="10">
        <f t="shared" si="26"/>
        <v>0</v>
      </c>
      <c r="G45" s="11" t="s">
        <v>20</v>
      </c>
      <c r="H45" s="10" t="str">
        <f t="shared" si="27"/>
        <v>1</v>
      </c>
      <c r="I45" s="10">
        <v>0.01</v>
      </c>
      <c r="J45" s="10">
        <f t="shared" si="28"/>
        <v>0.01</v>
      </c>
      <c r="K45" s="10">
        <f>-F45+J45</f>
        <v>0.01</v>
      </c>
      <c r="L45" s="10">
        <f t="shared" ref="L45:L53" si="30">L44+K45</f>
        <v>0.02</v>
      </c>
      <c r="M45" s="10">
        <f t="shared" ref="M45:M53" si="31">M44+K45</f>
        <v>-0.19999999999999973</v>
      </c>
    </row>
    <row r="46" spans="1:13" s="4" customFormat="1" ht="18" customHeight="1" x14ac:dyDescent="0.3">
      <c r="A46" s="9"/>
      <c r="B46" s="9"/>
      <c r="C46" s="11" t="s">
        <v>26</v>
      </c>
      <c r="D46" s="10" t="str">
        <f t="shared" si="25"/>
        <v>5,5</v>
      </c>
      <c r="E46" s="10">
        <v>0</v>
      </c>
      <c r="F46" s="10">
        <f t="shared" si="26"/>
        <v>0</v>
      </c>
      <c r="G46" s="11" t="s">
        <v>20</v>
      </c>
      <c r="H46" s="10" t="str">
        <f t="shared" si="27"/>
        <v>1</v>
      </c>
      <c r="I46" s="10">
        <v>0.01</v>
      </c>
      <c r="J46" s="10">
        <f t="shared" si="28"/>
        <v>0.01</v>
      </c>
      <c r="K46" s="10">
        <f>-F46+J46</f>
        <v>0.01</v>
      </c>
      <c r="L46" s="10">
        <f t="shared" si="30"/>
        <v>0.03</v>
      </c>
      <c r="M46" s="10">
        <f t="shared" si="31"/>
        <v>-0.18999999999999972</v>
      </c>
    </row>
    <row r="47" spans="1:13" s="4" customFormat="1" ht="18" customHeight="1" x14ac:dyDescent="0.3">
      <c r="A47" s="9"/>
      <c r="B47" s="9"/>
      <c r="C47" s="11" t="s">
        <v>26</v>
      </c>
      <c r="D47" s="10" t="str">
        <f t="shared" si="25"/>
        <v>5,5</v>
      </c>
      <c r="E47" s="10">
        <v>0</v>
      </c>
      <c r="F47" s="10">
        <f t="shared" si="26"/>
        <v>0</v>
      </c>
      <c r="G47" s="11" t="s">
        <v>20</v>
      </c>
      <c r="H47" s="10" t="str">
        <f t="shared" si="27"/>
        <v>1</v>
      </c>
      <c r="I47" s="10">
        <v>0.01</v>
      </c>
      <c r="J47" s="10">
        <f t="shared" si="28"/>
        <v>0.01</v>
      </c>
      <c r="K47" s="10">
        <f>-F47+J47</f>
        <v>0.01</v>
      </c>
      <c r="L47" s="10">
        <f t="shared" si="30"/>
        <v>0.04</v>
      </c>
      <c r="M47" s="10">
        <f t="shared" si="31"/>
        <v>-0.17999999999999972</v>
      </c>
    </row>
    <row r="48" spans="1:13" s="4" customFormat="1" ht="18" customHeight="1" x14ac:dyDescent="0.3">
      <c r="A48" s="9"/>
      <c r="B48" s="9"/>
      <c r="C48" s="11" t="s">
        <v>26</v>
      </c>
      <c r="D48" s="10" t="str">
        <f t="shared" si="25"/>
        <v>5,5</v>
      </c>
      <c r="E48" s="10">
        <v>0</v>
      </c>
      <c r="F48" s="10">
        <f t="shared" si="26"/>
        <v>0</v>
      </c>
      <c r="G48" s="11" t="s">
        <v>20</v>
      </c>
      <c r="H48" s="10" t="str">
        <f t="shared" si="27"/>
        <v>1</v>
      </c>
      <c r="I48" s="10">
        <v>0.01</v>
      </c>
      <c r="J48" s="10">
        <f t="shared" si="28"/>
        <v>0.01</v>
      </c>
      <c r="K48" s="10">
        <f>-F48+J48</f>
        <v>0.01</v>
      </c>
      <c r="L48" s="10">
        <f t="shared" si="30"/>
        <v>0.05</v>
      </c>
      <c r="M48" s="10">
        <f t="shared" si="31"/>
        <v>-0.16999999999999971</v>
      </c>
    </row>
    <row r="49" spans="1:13" s="4" customFormat="1" ht="18" customHeight="1" x14ac:dyDescent="0.3">
      <c r="A49" s="9"/>
      <c r="B49" s="9"/>
      <c r="C49" s="11" t="s">
        <v>26</v>
      </c>
      <c r="D49" s="10" t="str">
        <f t="shared" si="25"/>
        <v>5,5</v>
      </c>
      <c r="E49" s="10">
        <v>0</v>
      </c>
      <c r="F49" s="10">
        <f t="shared" si="26"/>
        <v>0</v>
      </c>
      <c r="G49" s="11" t="s">
        <v>20</v>
      </c>
      <c r="H49" s="10" t="str">
        <f t="shared" si="27"/>
        <v>1</v>
      </c>
      <c r="I49" s="10">
        <v>0.01</v>
      </c>
      <c r="J49" s="10">
        <f t="shared" si="28"/>
        <v>0.01</v>
      </c>
      <c r="K49" s="10">
        <f t="shared" ref="K49:K52" si="32">-F49+J49</f>
        <v>0.01</v>
      </c>
      <c r="L49" s="10">
        <f t="shared" si="30"/>
        <v>6.0000000000000005E-2</v>
      </c>
      <c r="M49" s="10">
        <f t="shared" si="31"/>
        <v>-0.1599999999999997</v>
      </c>
    </row>
    <row r="50" spans="1:13" s="4" customFormat="1" ht="18" customHeight="1" x14ac:dyDescent="0.3">
      <c r="A50" s="9"/>
      <c r="B50" s="9"/>
      <c r="C50" s="11" t="s">
        <v>26</v>
      </c>
      <c r="D50" s="10" t="str">
        <f t="shared" si="25"/>
        <v>5,5</v>
      </c>
      <c r="E50" s="10">
        <v>0</v>
      </c>
      <c r="F50" s="10">
        <f t="shared" si="26"/>
        <v>0</v>
      </c>
      <c r="G50" s="11" t="s">
        <v>20</v>
      </c>
      <c r="H50" s="10" t="str">
        <f t="shared" si="27"/>
        <v>1</v>
      </c>
      <c r="I50" s="10">
        <v>0.01</v>
      </c>
      <c r="J50" s="10">
        <f t="shared" si="28"/>
        <v>0.01</v>
      </c>
      <c r="K50" s="10">
        <f t="shared" si="32"/>
        <v>0.01</v>
      </c>
      <c r="L50" s="10">
        <f t="shared" si="30"/>
        <v>7.0000000000000007E-2</v>
      </c>
      <c r="M50" s="10">
        <f t="shared" si="31"/>
        <v>-0.14999999999999969</v>
      </c>
    </row>
    <row r="51" spans="1:13" s="4" customFormat="1" ht="18" customHeight="1" x14ac:dyDescent="0.3">
      <c r="A51" s="9"/>
      <c r="B51" s="9"/>
      <c r="C51" s="11" t="s">
        <v>26</v>
      </c>
      <c r="D51" s="10" t="str">
        <f t="shared" si="25"/>
        <v>5,5</v>
      </c>
      <c r="E51" s="10">
        <v>0</v>
      </c>
      <c r="F51" s="10">
        <f t="shared" si="26"/>
        <v>0</v>
      </c>
      <c r="G51" s="11" t="s">
        <v>20</v>
      </c>
      <c r="H51" s="10" t="str">
        <f t="shared" si="27"/>
        <v>1</v>
      </c>
      <c r="I51" s="10">
        <v>0.01</v>
      </c>
      <c r="J51" s="10">
        <f t="shared" si="28"/>
        <v>0.01</v>
      </c>
      <c r="K51" s="10">
        <f t="shared" si="32"/>
        <v>0.01</v>
      </c>
      <c r="L51" s="10">
        <f t="shared" si="30"/>
        <v>0.08</v>
      </c>
      <c r="M51" s="10">
        <f t="shared" si="31"/>
        <v>-0.13999999999999968</v>
      </c>
    </row>
    <row r="52" spans="1:13" s="4" customFormat="1" ht="18" customHeight="1" x14ac:dyDescent="0.3">
      <c r="A52" s="9"/>
      <c r="B52" s="9"/>
      <c r="C52" s="11" t="s">
        <v>26</v>
      </c>
      <c r="D52" s="10" t="str">
        <f t="shared" si="25"/>
        <v>5,5</v>
      </c>
      <c r="E52" s="10">
        <v>0</v>
      </c>
      <c r="F52" s="10">
        <f t="shared" si="26"/>
        <v>0</v>
      </c>
      <c r="G52" s="11" t="s">
        <v>20</v>
      </c>
      <c r="H52" s="10" t="str">
        <f t="shared" si="27"/>
        <v>1</v>
      </c>
      <c r="I52" s="10">
        <v>0.01</v>
      </c>
      <c r="J52" s="10">
        <f t="shared" si="28"/>
        <v>0.01</v>
      </c>
      <c r="K52" s="10">
        <f t="shared" si="32"/>
        <v>0.01</v>
      </c>
      <c r="L52" s="10">
        <f t="shared" si="30"/>
        <v>0.09</v>
      </c>
      <c r="M52" s="10">
        <f t="shared" si="31"/>
        <v>-0.12999999999999967</v>
      </c>
    </row>
    <row r="53" spans="1:13" s="4" customFormat="1" ht="18" customHeight="1" x14ac:dyDescent="0.3">
      <c r="A53" s="9"/>
      <c r="B53" s="9"/>
      <c r="C53" s="11" t="s">
        <v>26</v>
      </c>
      <c r="D53" s="10" t="str">
        <f t="shared" si="25"/>
        <v>5,5</v>
      </c>
      <c r="E53" s="10">
        <v>0</v>
      </c>
      <c r="F53" s="10">
        <f t="shared" si="26"/>
        <v>0</v>
      </c>
      <c r="G53" s="11" t="s">
        <v>20</v>
      </c>
      <c r="H53" s="10" t="str">
        <f t="shared" si="27"/>
        <v>1</v>
      </c>
      <c r="I53" s="10">
        <v>0.01</v>
      </c>
      <c r="J53" s="10">
        <f t="shared" si="28"/>
        <v>0.01</v>
      </c>
      <c r="K53" s="10">
        <f t="shared" ref="K53" si="33">-F53+J53</f>
        <v>0.01</v>
      </c>
      <c r="L53" s="10">
        <f t="shared" si="30"/>
        <v>9.9999999999999992E-2</v>
      </c>
      <c r="M53" s="10">
        <f t="shared" si="31"/>
        <v>-0.11999999999999968</v>
      </c>
    </row>
    <row r="54" spans="1:13" s="4" customFormat="1" ht="25.05" customHeight="1" x14ac:dyDescent="0.3">
      <c r="A54" s="19" t="s">
        <v>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1"/>
    </row>
    <row r="55" spans="1:13" s="4" customFormat="1" ht="18" customHeight="1" x14ac:dyDescent="0.3">
      <c r="A55" s="2" t="s">
        <v>17</v>
      </c>
      <c r="B55" s="2" t="s">
        <v>16</v>
      </c>
      <c r="C55" s="19" t="s">
        <v>12</v>
      </c>
      <c r="D55" s="20"/>
      <c r="E55" s="20"/>
      <c r="F55" s="21"/>
      <c r="G55" s="19" t="s">
        <v>13</v>
      </c>
      <c r="H55" s="20"/>
      <c r="I55" s="20"/>
      <c r="J55" s="21"/>
      <c r="K55" s="2" t="s">
        <v>14</v>
      </c>
      <c r="L55" s="2" t="s">
        <v>19</v>
      </c>
      <c r="M55" s="2" t="s">
        <v>15</v>
      </c>
    </row>
    <row r="56" spans="1:13" s="4" customFormat="1" ht="18" customHeight="1" x14ac:dyDescent="0.3">
      <c r="A56" s="3"/>
      <c r="B56" s="3"/>
      <c r="C56" s="3" t="s">
        <v>24</v>
      </c>
      <c r="D56" s="7" t="s">
        <v>21</v>
      </c>
      <c r="E56" s="3" t="s">
        <v>25</v>
      </c>
      <c r="F56" s="3" t="s">
        <v>23</v>
      </c>
      <c r="G56" s="7" t="s">
        <v>24</v>
      </c>
      <c r="H56" s="7" t="s">
        <v>21</v>
      </c>
      <c r="I56" s="8" t="s">
        <v>22</v>
      </c>
      <c r="J56" s="5" t="s">
        <v>23</v>
      </c>
      <c r="K56" s="3"/>
      <c r="L56" s="3"/>
      <c r="M56" s="3"/>
    </row>
    <row r="57" spans="1:13" s="4" customFormat="1" ht="18" customHeight="1" x14ac:dyDescent="0.3">
      <c r="A57" s="9"/>
      <c r="B57" s="9"/>
      <c r="C57" s="11" t="s">
        <v>26</v>
      </c>
      <c r="D57" s="10" t="str">
        <f t="shared" ref="D57:D66" si="34">IF(C57="ounce","5,5",
IF(C57="gram","155",
))</f>
        <v>5,5</v>
      </c>
      <c r="E57" s="10">
        <v>0</v>
      </c>
      <c r="F57" s="10">
        <f t="shared" ref="F57:F66" si="35">E57/D57</f>
        <v>0</v>
      </c>
      <c r="G57" s="11" t="s">
        <v>20</v>
      </c>
      <c r="H57" s="10" t="str">
        <f t="shared" ref="H57:H66" si="36">IF(G57="meter","1,09361",
IF(G57="yard","1",
IF(G57="wideback_meter","2,68431",
IF(G57="wideback_yard","2,45454"))))</f>
        <v>1</v>
      </c>
      <c r="I57" s="10">
        <v>0.01</v>
      </c>
      <c r="J57" s="10">
        <f t="shared" ref="J57:J66" si="37">I57*H57</f>
        <v>0.01</v>
      </c>
      <c r="K57" s="10">
        <f t="shared" ref="K57" si="38">-F57+J57</f>
        <v>0.01</v>
      </c>
      <c r="L57" s="10">
        <f>K57</f>
        <v>0.01</v>
      </c>
      <c r="M57" s="10">
        <f>M53+K57</f>
        <v>-0.10999999999999968</v>
      </c>
    </row>
    <row r="58" spans="1:13" s="4" customFormat="1" ht="18" customHeight="1" x14ac:dyDescent="0.3">
      <c r="A58" s="9"/>
      <c r="B58" s="9"/>
      <c r="C58" s="11" t="s">
        <v>26</v>
      </c>
      <c r="D58" s="10" t="str">
        <f t="shared" si="34"/>
        <v>5,5</v>
      </c>
      <c r="E58" s="10">
        <v>0</v>
      </c>
      <c r="F58" s="10">
        <f t="shared" si="35"/>
        <v>0</v>
      </c>
      <c r="G58" s="11" t="s">
        <v>20</v>
      </c>
      <c r="H58" s="10" t="str">
        <f t="shared" si="36"/>
        <v>1</v>
      </c>
      <c r="I58" s="10">
        <v>0.01</v>
      </c>
      <c r="J58" s="10">
        <f t="shared" si="37"/>
        <v>0.01</v>
      </c>
      <c r="K58" s="10">
        <f>-F58+J58</f>
        <v>0.01</v>
      </c>
      <c r="L58" s="10">
        <f t="shared" ref="L58:L66" si="39">L57+K58</f>
        <v>0.02</v>
      </c>
      <c r="M58" s="10">
        <f t="shared" ref="M58:M66" si="40">M57+K58</f>
        <v>-9.9999999999999686E-2</v>
      </c>
    </row>
    <row r="59" spans="1:13" s="4" customFormat="1" ht="18" customHeight="1" x14ac:dyDescent="0.3">
      <c r="A59" s="9"/>
      <c r="B59" s="9"/>
      <c r="C59" s="11" t="s">
        <v>26</v>
      </c>
      <c r="D59" s="10" t="str">
        <f t="shared" si="34"/>
        <v>5,5</v>
      </c>
      <c r="E59" s="10">
        <v>0</v>
      </c>
      <c r="F59" s="10">
        <f t="shared" si="35"/>
        <v>0</v>
      </c>
      <c r="G59" s="11" t="s">
        <v>20</v>
      </c>
      <c r="H59" s="10" t="str">
        <f t="shared" si="36"/>
        <v>1</v>
      </c>
      <c r="I59" s="10">
        <v>0.01</v>
      </c>
      <c r="J59" s="10">
        <f t="shared" si="37"/>
        <v>0.01</v>
      </c>
      <c r="K59" s="10">
        <f>-F59+J59</f>
        <v>0.01</v>
      </c>
      <c r="L59" s="10">
        <f t="shared" si="39"/>
        <v>0.03</v>
      </c>
      <c r="M59" s="10">
        <f t="shared" si="40"/>
        <v>-8.9999999999999691E-2</v>
      </c>
    </row>
    <row r="60" spans="1:13" s="4" customFormat="1" ht="18" customHeight="1" x14ac:dyDescent="0.3">
      <c r="A60" s="9"/>
      <c r="B60" s="9"/>
      <c r="C60" s="11" t="s">
        <v>26</v>
      </c>
      <c r="D60" s="10" t="str">
        <f t="shared" si="34"/>
        <v>5,5</v>
      </c>
      <c r="E60" s="10">
        <v>0</v>
      </c>
      <c r="F60" s="10">
        <f t="shared" si="35"/>
        <v>0</v>
      </c>
      <c r="G60" s="11" t="s">
        <v>20</v>
      </c>
      <c r="H60" s="10" t="str">
        <f t="shared" si="36"/>
        <v>1</v>
      </c>
      <c r="I60" s="10">
        <v>0.01</v>
      </c>
      <c r="J60" s="10">
        <f t="shared" si="37"/>
        <v>0.01</v>
      </c>
      <c r="K60" s="10">
        <f>-F60+J60</f>
        <v>0.01</v>
      </c>
      <c r="L60" s="10">
        <f t="shared" si="39"/>
        <v>0.04</v>
      </c>
      <c r="M60" s="10">
        <f t="shared" si="40"/>
        <v>-7.9999999999999696E-2</v>
      </c>
    </row>
    <row r="61" spans="1:13" s="4" customFormat="1" ht="18" customHeight="1" x14ac:dyDescent="0.3">
      <c r="A61" s="9"/>
      <c r="B61" s="9"/>
      <c r="C61" s="11" t="s">
        <v>26</v>
      </c>
      <c r="D61" s="10" t="str">
        <f t="shared" si="34"/>
        <v>5,5</v>
      </c>
      <c r="E61" s="10">
        <v>0</v>
      </c>
      <c r="F61" s="10">
        <f t="shared" si="35"/>
        <v>0</v>
      </c>
      <c r="G61" s="11" t="s">
        <v>20</v>
      </c>
      <c r="H61" s="10" t="str">
        <f t="shared" si="36"/>
        <v>1</v>
      </c>
      <c r="I61" s="10">
        <v>0.01</v>
      </c>
      <c r="J61" s="10">
        <f t="shared" si="37"/>
        <v>0.01</v>
      </c>
      <c r="K61" s="10">
        <f>-F61+J61</f>
        <v>0.01</v>
      </c>
      <c r="L61" s="10">
        <f t="shared" si="39"/>
        <v>0.05</v>
      </c>
      <c r="M61" s="10">
        <f t="shared" si="40"/>
        <v>-6.9999999999999701E-2</v>
      </c>
    </row>
    <row r="62" spans="1:13" s="4" customFormat="1" ht="18" customHeight="1" x14ac:dyDescent="0.3">
      <c r="A62" s="9"/>
      <c r="B62" s="9"/>
      <c r="C62" s="11" t="s">
        <v>26</v>
      </c>
      <c r="D62" s="10" t="str">
        <f t="shared" si="34"/>
        <v>5,5</v>
      </c>
      <c r="E62" s="10">
        <v>0</v>
      </c>
      <c r="F62" s="10">
        <f t="shared" si="35"/>
        <v>0</v>
      </c>
      <c r="G62" s="11" t="s">
        <v>20</v>
      </c>
      <c r="H62" s="10" t="str">
        <f t="shared" si="36"/>
        <v>1</v>
      </c>
      <c r="I62" s="10">
        <v>0.01</v>
      </c>
      <c r="J62" s="10">
        <f t="shared" si="37"/>
        <v>0.01</v>
      </c>
      <c r="K62" s="10">
        <f t="shared" ref="K62:K66" si="41">-F62+J62</f>
        <v>0.01</v>
      </c>
      <c r="L62" s="10">
        <f t="shared" si="39"/>
        <v>6.0000000000000005E-2</v>
      </c>
      <c r="M62" s="10">
        <f t="shared" si="40"/>
        <v>-5.9999999999999699E-2</v>
      </c>
    </row>
    <row r="63" spans="1:13" s="4" customFormat="1" ht="18" customHeight="1" x14ac:dyDescent="0.3">
      <c r="A63" s="9"/>
      <c r="B63" s="9"/>
      <c r="C63" s="11" t="s">
        <v>26</v>
      </c>
      <c r="D63" s="10" t="str">
        <f t="shared" si="34"/>
        <v>5,5</v>
      </c>
      <c r="E63" s="10">
        <v>0</v>
      </c>
      <c r="F63" s="10">
        <f t="shared" si="35"/>
        <v>0</v>
      </c>
      <c r="G63" s="11" t="s">
        <v>20</v>
      </c>
      <c r="H63" s="10" t="str">
        <f t="shared" si="36"/>
        <v>1</v>
      </c>
      <c r="I63" s="10">
        <v>0.01</v>
      </c>
      <c r="J63" s="10">
        <f t="shared" si="37"/>
        <v>0.01</v>
      </c>
      <c r="K63" s="10">
        <f t="shared" si="41"/>
        <v>0.01</v>
      </c>
      <c r="L63" s="10">
        <f t="shared" si="39"/>
        <v>7.0000000000000007E-2</v>
      </c>
      <c r="M63" s="10">
        <f t="shared" si="40"/>
        <v>-4.9999999999999697E-2</v>
      </c>
    </row>
    <row r="64" spans="1:13" s="4" customFormat="1" ht="18" customHeight="1" x14ac:dyDescent="0.3">
      <c r="A64" s="9"/>
      <c r="B64" s="9"/>
      <c r="C64" s="11" t="s">
        <v>26</v>
      </c>
      <c r="D64" s="10" t="str">
        <f t="shared" si="34"/>
        <v>5,5</v>
      </c>
      <c r="E64" s="10">
        <v>0</v>
      </c>
      <c r="F64" s="10">
        <f t="shared" si="35"/>
        <v>0</v>
      </c>
      <c r="G64" s="11" t="s">
        <v>20</v>
      </c>
      <c r="H64" s="10" t="str">
        <f t="shared" si="36"/>
        <v>1</v>
      </c>
      <c r="I64" s="10">
        <v>0.01</v>
      </c>
      <c r="J64" s="10">
        <f t="shared" si="37"/>
        <v>0.01</v>
      </c>
      <c r="K64" s="10">
        <f t="shared" si="41"/>
        <v>0.01</v>
      </c>
      <c r="L64" s="10">
        <f t="shared" si="39"/>
        <v>0.08</v>
      </c>
      <c r="M64" s="10">
        <f t="shared" si="40"/>
        <v>-3.9999999999999696E-2</v>
      </c>
    </row>
    <row r="65" spans="1:13" s="4" customFormat="1" ht="18" customHeight="1" x14ac:dyDescent="0.3">
      <c r="A65" s="9"/>
      <c r="B65" s="9"/>
      <c r="C65" s="11" t="s">
        <v>26</v>
      </c>
      <c r="D65" s="10" t="str">
        <f t="shared" si="34"/>
        <v>5,5</v>
      </c>
      <c r="E65" s="10">
        <v>0</v>
      </c>
      <c r="F65" s="10">
        <f t="shared" si="35"/>
        <v>0</v>
      </c>
      <c r="G65" s="11" t="s">
        <v>20</v>
      </c>
      <c r="H65" s="10" t="str">
        <f t="shared" si="36"/>
        <v>1</v>
      </c>
      <c r="I65" s="10">
        <v>0.01</v>
      </c>
      <c r="J65" s="10">
        <f t="shared" si="37"/>
        <v>0.01</v>
      </c>
      <c r="K65" s="10">
        <f t="shared" si="41"/>
        <v>0.01</v>
      </c>
      <c r="L65" s="10">
        <f t="shared" si="39"/>
        <v>0.09</v>
      </c>
      <c r="M65" s="10">
        <f t="shared" si="40"/>
        <v>-2.9999999999999694E-2</v>
      </c>
    </row>
    <row r="66" spans="1:13" s="4" customFormat="1" ht="18" customHeight="1" x14ac:dyDescent="0.3">
      <c r="A66" s="9"/>
      <c r="B66" s="9"/>
      <c r="C66" s="11" t="s">
        <v>26</v>
      </c>
      <c r="D66" s="10" t="str">
        <f t="shared" si="34"/>
        <v>5,5</v>
      </c>
      <c r="E66" s="10">
        <v>0</v>
      </c>
      <c r="F66" s="10">
        <f t="shared" si="35"/>
        <v>0</v>
      </c>
      <c r="G66" s="11" t="s">
        <v>20</v>
      </c>
      <c r="H66" s="10" t="str">
        <f t="shared" si="36"/>
        <v>1</v>
      </c>
      <c r="I66" s="10">
        <v>0.01</v>
      </c>
      <c r="J66" s="10">
        <f t="shared" si="37"/>
        <v>0.01</v>
      </c>
      <c r="K66" s="10">
        <f t="shared" si="41"/>
        <v>0.01</v>
      </c>
      <c r="L66" s="10">
        <f t="shared" si="39"/>
        <v>9.9999999999999992E-2</v>
      </c>
      <c r="M66" s="10">
        <f t="shared" si="40"/>
        <v>-1.9999999999999692E-2</v>
      </c>
    </row>
    <row r="67" spans="1:13" s="4" customFormat="1" ht="25.05" customHeight="1" x14ac:dyDescent="0.3">
      <c r="A67" s="19" t="s">
        <v>5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1"/>
    </row>
    <row r="68" spans="1:13" s="6" customFormat="1" ht="18" customHeight="1" x14ac:dyDescent="0.3">
      <c r="A68" s="2" t="s">
        <v>17</v>
      </c>
      <c r="B68" s="2" t="s">
        <v>16</v>
      </c>
      <c r="C68" s="19" t="s">
        <v>12</v>
      </c>
      <c r="D68" s="20"/>
      <c r="E68" s="20"/>
      <c r="F68" s="21"/>
      <c r="G68" s="19" t="s">
        <v>13</v>
      </c>
      <c r="H68" s="20"/>
      <c r="I68" s="20"/>
      <c r="J68" s="21"/>
      <c r="K68" s="2" t="s">
        <v>14</v>
      </c>
      <c r="L68" s="2" t="s">
        <v>19</v>
      </c>
      <c r="M68" s="2" t="s">
        <v>15</v>
      </c>
    </row>
    <row r="69" spans="1:13" s="4" customFormat="1" x14ac:dyDescent="0.3">
      <c r="A69" s="3"/>
      <c r="B69" s="3"/>
      <c r="C69" s="3" t="s">
        <v>24</v>
      </c>
      <c r="D69" s="7" t="s">
        <v>21</v>
      </c>
      <c r="E69" s="3" t="s">
        <v>25</v>
      </c>
      <c r="F69" s="3" t="s">
        <v>23</v>
      </c>
      <c r="G69" s="7" t="s">
        <v>24</v>
      </c>
      <c r="H69" s="7" t="s">
        <v>21</v>
      </c>
      <c r="I69" s="8" t="s">
        <v>22</v>
      </c>
      <c r="J69" s="5" t="s">
        <v>23</v>
      </c>
      <c r="K69" s="3"/>
      <c r="L69" s="3"/>
      <c r="M69" s="3"/>
    </row>
    <row r="70" spans="1:13" s="4" customFormat="1" ht="18" customHeight="1" x14ac:dyDescent="0.3">
      <c r="A70" s="9"/>
      <c r="B70" s="9"/>
      <c r="C70" s="11" t="s">
        <v>26</v>
      </c>
      <c r="D70" s="10" t="str">
        <f t="shared" ref="D70:D79" si="42">IF(C70="ounce","5,5",
IF(C70="gram","155",
))</f>
        <v>5,5</v>
      </c>
      <c r="E70" s="10">
        <v>0</v>
      </c>
      <c r="F70" s="10">
        <f t="shared" ref="F70:F79" si="43">E70/D70</f>
        <v>0</v>
      </c>
      <c r="G70" s="11" t="s">
        <v>20</v>
      </c>
      <c r="H70" s="10" t="str">
        <f t="shared" ref="H70:H79" si="44">IF(G70="meter","1,09361",
IF(G70="yard","1",
IF(G70="wideback_meter","2,68431",
IF(G70="wideback_yard","2,45454"))))</f>
        <v>1</v>
      </c>
      <c r="I70" s="10">
        <v>0.01</v>
      </c>
      <c r="J70" s="10">
        <f t="shared" ref="J70:J79" si="45">I70*H70</f>
        <v>0.01</v>
      </c>
      <c r="K70" s="10">
        <f t="shared" ref="K70" si="46">-F70+J70</f>
        <v>0.01</v>
      </c>
      <c r="L70" s="10">
        <f>K70</f>
        <v>0.01</v>
      </c>
      <c r="M70" s="10">
        <f>M66+K70</f>
        <v>-9.9999999999996914E-3</v>
      </c>
    </row>
    <row r="71" spans="1:13" s="4" customFormat="1" ht="18" customHeight="1" x14ac:dyDescent="0.3">
      <c r="A71" s="9"/>
      <c r="B71" s="9"/>
      <c r="C71" s="11" t="s">
        <v>26</v>
      </c>
      <c r="D71" s="10" t="str">
        <f t="shared" si="42"/>
        <v>5,5</v>
      </c>
      <c r="E71" s="10">
        <v>0</v>
      </c>
      <c r="F71" s="10">
        <f t="shared" si="43"/>
        <v>0</v>
      </c>
      <c r="G71" s="11" t="s">
        <v>20</v>
      </c>
      <c r="H71" s="10" t="str">
        <f t="shared" si="44"/>
        <v>1</v>
      </c>
      <c r="I71" s="10">
        <v>0.01</v>
      </c>
      <c r="J71" s="10">
        <f t="shared" si="45"/>
        <v>0.01</v>
      </c>
      <c r="K71" s="10">
        <f>-F71+J71</f>
        <v>0.01</v>
      </c>
      <c r="L71" s="10">
        <f t="shared" ref="L71:L79" si="47">L70+K71</f>
        <v>0.02</v>
      </c>
      <c r="M71" s="10">
        <f t="shared" ref="M71:M79" si="48">M70+K71</f>
        <v>3.0878077872387166E-16</v>
      </c>
    </row>
    <row r="72" spans="1:13" s="4" customFormat="1" ht="18" customHeight="1" x14ac:dyDescent="0.3">
      <c r="A72" s="9"/>
      <c r="B72" s="9"/>
      <c r="C72" s="11" t="s">
        <v>26</v>
      </c>
      <c r="D72" s="10" t="str">
        <f t="shared" si="42"/>
        <v>5,5</v>
      </c>
      <c r="E72" s="10">
        <v>0</v>
      </c>
      <c r="F72" s="10">
        <f t="shared" si="43"/>
        <v>0</v>
      </c>
      <c r="G72" s="11" t="s">
        <v>20</v>
      </c>
      <c r="H72" s="10" t="str">
        <f t="shared" si="44"/>
        <v>1</v>
      </c>
      <c r="I72" s="10">
        <v>0.01</v>
      </c>
      <c r="J72" s="10">
        <f t="shared" si="45"/>
        <v>0.01</v>
      </c>
      <c r="K72" s="10">
        <f>-F72+J72</f>
        <v>0.01</v>
      </c>
      <c r="L72" s="10">
        <f t="shared" si="47"/>
        <v>0.03</v>
      </c>
      <c r="M72" s="10">
        <f t="shared" si="48"/>
        <v>1.0000000000000309E-2</v>
      </c>
    </row>
    <row r="73" spans="1:13" s="4" customFormat="1" ht="18" customHeight="1" x14ac:dyDescent="0.3">
      <c r="A73" s="9"/>
      <c r="B73" s="9"/>
      <c r="C73" s="11" t="s">
        <v>26</v>
      </c>
      <c r="D73" s="10" t="str">
        <f t="shared" si="42"/>
        <v>5,5</v>
      </c>
      <c r="E73" s="10">
        <v>0</v>
      </c>
      <c r="F73" s="10">
        <f t="shared" si="43"/>
        <v>0</v>
      </c>
      <c r="G73" s="11" t="s">
        <v>20</v>
      </c>
      <c r="H73" s="10" t="str">
        <f t="shared" si="44"/>
        <v>1</v>
      </c>
      <c r="I73" s="10">
        <v>0.01</v>
      </c>
      <c r="J73" s="10">
        <f t="shared" si="45"/>
        <v>0.01</v>
      </c>
      <c r="K73" s="10">
        <f>-F73+J73</f>
        <v>0.01</v>
      </c>
      <c r="L73" s="10">
        <f t="shared" si="47"/>
        <v>0.04</v>
      </c>
      <c r="M73" s="10">
        <f t="shared" si="48"/>
        <v>2.0000000000000309E-2</v>
      </c>
    </row>
    <row r="74" spans="1:13" s="4" customFormat="1" ht="18" customHeight="1" x14ac:dyDescent="0.3">
      <c r="A74" s="9"/>
      <c r="B74" s="9"/>
      <c r="C74" s="11" t="s">
        <v>26</v>
      </c>
      <c r="D74" s="10" t="str">
        <f t="shared" si="42"/>
        <v>5,5</v>
      </c>
      <c r="E74" s="10">
        <v>0</v>
      </c>
      <c r="F74" s="10">
        <f t="shared" si="43"/>
        <v>0</v>
      </c>
      <c r="G74" s="11" t="s">
        <v>20</v>
      </c>
      <c r="H74" s="10" t="str">
        <f t="shared" si="44"/>
        <v>1</v>
      </c>
      <c r="I74" s="10">
        <v>0.01</v>
      </c>
      <c r="J74" s="10">
        <f t="shared" si="45"/>
        <v>0.01</v>
      </c>
      <c r="K74" s="10">
        <f>-F74+J74</f>
        <v>0.01</v>
      </c>
      <c r="L74" s="10">
        <f t="shared" si="47"/>
        <v>0.05</v>
      </c>
      <c r="M74" s="10">
        <f t="shared" si="48"/>
        <v>3.0000000000000311E-2</v>
      </c>
    </row>
    <row r="75" spans="1:13" s="4" customFormat="1" ht="18" customHeight="1" x14ac:dyDescent="0.3">
      <c r="A75" s="9"/>
      <c r="B75" s="9"/>
      <c r="C75" s="11" t="s">
        <v>26</v>
      </c>
      <c r="D75" s="10" t="str">
        <f t="shared" si="42"/>
        <v>5,5</v>
      </c>
      <c r="E75" s="10">
        <v>0</v>
      </c>
      <c r="F75" s="10">
        <f t="shared" si="43"/>
        <v>0</v>
      </c>
      <c r="G75" s="11" t="s">
        <v>20</v>
      </c>
      <c r="H75" s="10" t="str">
        <f t="shared" si="44"/>
        <v>1</v>
      </c>
      <c r="I75" s="10">
        <v>0.01</v>
      </c>
      <c r="J75" s="10">
        <f t="shared" si="45"/>
        <v>0.01</v>
      </c>
      <c r="K75" s="10">
        <f t="shared" ref="K75:K79" si="49">-F75+J75</f>
        <v>0.01</v>
      </c>
      <c r="L75" s="10">
        <f t="shared" si="47"/>
        <v>6.0000000000000005E-2</v>
      </c>
      <c r="M75" s="10">
        <f t="shared" si="48"/>
        <v>4.0000000000000313E-2</v>
      </c>
    </row>
    <row r="76" spans="1:13" s="4" customFormat="1" ht="18" customHeight="1" x14ac:dyDescent="0.3">
      <c r="A76" s="9"/>
      <c r="B76" s="9"/>
      <c r="C76" s="11" t="s">
        <v>26</v>
      </c>
      <c r="D76" s="10" t="str">
        <f t="shared" si="42"/>
        <v>5,5</v>
      </c>
      <c r="E76" s="10">
        <v>0</v>
      </c>
      <c r="F76" s="10">
        <f t="shared" si="43"/>
        <v>0</v>
      </c>
      <c r="G76" s="11" t="s">
        <v>20</v>
      </c>
      <c r="H76" s="10" t="str">
        <f t="shared" si="44"/>
        <v>1</v>
      </c>
      <c r="I76" s="10">
        <v>0.01</v>
      </c>
      <c r="J76" s="10">
        <f t="shared" si="45"/>
        <v>0.01</v>
      </c>
      <c r="K76" s="10">
        <f t="shared" si="49"/>
        <v>0.01</v>
      </c>
      <c r="L76" s="10">
        <f t="shared" si="47"/>
        <v>7.0000000000000007E-2</v>
      </c>
      <c r="M76" s="10">
        <f t="shared" si="48"/>
        <v>5.0000000000000315E-2</v>
      </c>
    </row>
    <row r="77" spans="1:13" s="4" customFormat="1" ht="18" customHeight="1" x14ac:dyDescent="0.3">
      <c r="A77" s="9"/>
      <c r="B77" s="9"/>
      <c r="C77" s="11" t="s">
        <v>26</v>
      </c>
      <c r="D77" s="10" t="str">
        <f t="shared" si="42"/>
        <v>5,5</v>
      </c>
      <c r="E77" s="10">
        <v>0</v>
      </c>
      <c r="F77" s="10">
        <f t="shared" si="43"/>
        <v>0</v>
      </c>
      <c r="G77" s="11" t="s">
        <v>20</v>
      </c>
      <c r="H77" s="10" t="str">
        <f t="shared" si="44"/>
        <v>1</v>
      </c>
      <c r="I77" s="10">
        <v>0.01</v>
      </c>
      <c r="J77" s="10">
        <f t="shared" si="45"/>
        <v>0.01</v>
      </c>
      <c r="K77" s="10">
        <f t="shared" si="49"/>
        <v>0.01</v>
      </c>
      <c r="L77" s="10">
        <f t="shared" si="47"/>
        <v>0.08</v>
      </c>
      <c r="M77" s="10">
        <f t="shared" si="48"/>
        <v>6.0000000000000317E-2</v>
      </c>
    </row>
    <row r="78" spans="1:13" s="4" customFormat="1" ht="18" customHeight="1" x14ac:dyDescent="0.3">
      <c r="A78" s="9"/>
      <c r="B78" s="9"/>
      <c r="C78" s="11" t="s">
        <v>26</v>
      </c>
      <c r="D78" s="10" t="str">
        <f t="shared" si="42"/>
        <v>5,5</v>
      </c>
      <c r="E78" s="10">
        <v>0</v>
      </c>
      <c r="F78" s="10">
        <f t="shared" si="43"/>
        <v>0</v>
      </c>
      <c r="G78" s="11" t="s">
        <v>20</v>
      </c>
      <c r="H78" s="10" t="str">
        <f t="shared" si="44"/>
        <v>1</v>
      </c>
      <c r="I78" s="10">
        <v>0.01</v>
      </c>
      <c r="J78" s="10">
        <f t="shared" si="45"/>
        <v>0.01</v>
      </c>
      <c r="K78" s="10">
        <f t="shared" si="49"/>
        <v>0.01</v>
      </c>
      <c r="L78" s="10">
        <f t="shared" si="47"/>
        <v>0.09</v>
      </c>
      <c r="M78" s="10">
        <f t="shared" si="48"/>
        <v>7.0000000000000312E-2</v>
      </c>
    </row>
    <row r="79" spans="1:13" s="4" customFormat="1" ht="18" customHeight="1" x14ac:dyDescent="0.3">
      <c r="A79" s="9"/>
      <c r="B79" s="9"/>
      <c r="C79" s="11" t="s">
        <v>26</v>
      </c>
      <c r="D79" s="10" t="str">
        <f t="shared" si="42"/>
        <v>5,5</v>
      </c>
      <c r="E79" s="10">
        <v>0</v>
      </c>
      <c r="F79" s="10">
        <f t="shared" si="43"/>
        <v>0</v>
      </c>
      <c r="G79" s="11" t="s">
        <v>20</v>
      </c>
      <c r="H79" s="10" t="str">
        <f t="shared" si="44"/>
        <v>1</v>
      </c>
      <c r="I79" s="10">
        <v>0.01</v>
      </c>
      <c r="J79" s="10">
        <f t="shared" si="45"/>
        <v>0.01</v>
      </c>
      <c r="K79" s="10">
        <f t="shared" si="49"/>
        <v>0.01</v>
      </c>
      <c r="L79" s="10">
        <f t="shared" si="47"/>
        <v>9.9999999999999992E-2</v>
      </c>
      <c r="M79" s="10">
        <f t="shared" si="48"/>
        <v>8.0000000000000307E-2</v>
      </c>
    </row>
    <row r="80" spans="1:13" s="4" customFormat="1" ht="25.05" customHeight="1" x14ac:dyDescent="0.3">
      <c r="A80" s="19" t="s">
        <v>6</v>
      </c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1"/>
    </row>
    <row r="81" spans="1:13" s="6" customFormat="1" ht="18" customHeight="1" x14ac:dyDescent="0.3">
      <c r="A81" s="2" t="s">
        <v>17</v>
      </c>
      <c r="B81" s="2" t="s">
        <v>16</v>
      </c>
      <c r="C81" s="19" t="s">
        <v>12</v>
      </c>
      <c r="D81" s="20"/>
      <c r="E81" s="20"/>
      <c r="F81" s="21"/>
      <c r="G81" s="19" t="s">
        <v>13</v>
      </c>
      <c r="H81" s="20"/>
      <c r="I81" s="20"/>
      <c r="J81" s="21"/>
      <c r="K81" s="2" t="s">
        <v>14</v>
      </c>
      <c r="L81" s="2" t="s">
        <v>19</v>
      </c>
      <c r="M81" s="2" t="s">
        <v>15</v>
      </c>
    </row>
    <row r="82" spans="1:13" s="4" customFormat="1" x14ac:dyDescent="0.3">
      <c r="A82" s="3"/>
      <c r="B82" s="3"/>
      <c r="C82" s="3" t="s">
        <v>24</v>
      </c>
      <c r="D82" s="7" t="s">
        <v>21</v>
      </c>
      <c r="E82" s="3" t="s">
        <v>25</v>
      </c>
      <c r="F82" s="3" t="s">
        <v>23</v>
      </c>
      <c r="G82" s="7" t="s">
        <v>24</v>
      </c>
      <c r="H82" s="7" t="s">
        <v>21</v>
      </c>
      <c r="I82" s="8" t="s">
        <v>22</v>
      </c>
      <c r="J82" s="5" t="s">
        <v>23</v>
      </c>
      <c r="K82" s="3"/>
      <c r="L82" s="3"/>
      <c r="M82" s="3"/>
    </row>
    <row r="83" spans="1:13" s="4" customFormat="1" ht="18" customHeight="1" x14ac:dyDescent="0.3">
      <c r="A83" s="9"/>
      <c r="B83" s="9"/>
      <c r="C83" s="11" t="s">
        <v>26</v>
      </c>
      <c r="D83" s="10" t="str">
        <f t="shared" ref="D83:D92" si="50">IF(C83="ounce","5,5",
IF(C83="gram","155",
))</f>
        <v>5,5</v>
      </c>
      <c r="E83" s="10">
        <v>0</v>
      </c>
      <c r="F83" s="10">
        <f t="shared" ref="F83:F92" si="51">E83/D83</f>
        <v>0</v>
      </c>
      <c r="G83" s="11" t="s">
        <v>20</v>
      </c>
      <c r="H83" s="10" t="str">
        <f t="shared" ref="H83:H92" si="52">IF(G83="meter","1,09361",
IF(G83="yard","1",
IF(G83="wideback_meter","2,68431",
IF(G83="wideback_yard","2,45454"))))</f>
        <v>1</v>
      </c>
      <c r="I83" s="10">
        <v>0.01</v>
      </c>
      <c r="J83" s="10">
        <f t="shared" ref="J83:J92" si="53">I83*H83</f>
        <v>0.01</v>
      </c>
      <c r="K83" s="10">
        <f t="shared" ref="K83" si="54">-F83+J83</f>
        <v>0.01</v>
      </c>
      <c r="L83" s="10">
        <f>K83</f>
        <v>0.01</v>
      </c>
      <c r="M83" s="10">
        <f>M79+K83</f>
        <v>9.0000000000000302E-2</v>
      </c>
    </row>
    <row r="84" spans="1:13" s="4" customFormat="1" ht="18" customHeight="1" x14ac:dyDescent="0.3">
      <c r="A84" s="9"/>
      <c r="B84" s="9"/>
      <c r="C84" s="11" t="s">
        <v>26</v>
      </c>
      <c r="D84" s="10" t="str">
        <f t="shared" si="50"/>
        <v>5,5</v>
      </c>
      <c r="E84" s="10">
        <v>0</v>
      </c>
      <c r="F84" s="10">
        <f t="shared" si="51"/>
        <v>0</v>
      </c>
      <c r="G84" s="11" t="s">
        <v>20</v>
      </c>
      <c r="H84" s="10" t="str">
        <f t="shared" si="52"/>
        <v>1</v>
      </c>
      <c r="I84" s="10">
        <v>0.01</v>
      </c>
      <c r="J84" s="10">
        <f t="shared" si="53"/>
        <v>0.01</v>
      </c>
      <c r="K84" s="10">
        <f>-F84+J84</f>
        <v>0.01</v>
      </c>
      <c r="L84" s="10">
        <f t="shared" ref="L84:L92" si="55">L83+K84</f>
        <v>0.02</v>
      </c>
      <c r="M84" s="10">
        <f t="shared" ref="M84:M92" si="56">M83+K84</f>
        <v>0.1000000000000003</v>
      </c>
    </row>
    <row r="85" spans="1:13" s="4" customFormat="1" ht="18" customHeight="1" x14ac:dyDescent="0.3">
      <c r="A85" s="9"/>
      <c r="B85" s="9"/>
      <c r="C85" s="11" t="s">
        <v>26</v>
      </c>
      <c r="D85" s="10" t="str">
        <f t="shared" si="50"/>
        <v>5,5</v>
      </c>
      <c r="E85" s="10">
        <v>0</v>
      </c>
      <c r="F85" s="10">
        <f t="shared" si="51"/>
        <v>0</v>
      </c>
      <c r="G85" s="11" t="s">
        <v>20</v>
      </c>
      <c r="H85" s="10" t="str">
        <f t="shared" si="52"/>
        <v>1</v>
      </c>
      <c r="I85" s="10">
        <v>0.01</v>
      </c>
      <c r="J85" s="10">
        <f t="shared" si="53"/>
        <v>0.01</v>
      </c>
      <c r="K85" s="10">
        <f>-F85+J85</f>
        <v>0.01</v>
      </c>
      <c r="L85" s="10">
        <f t="shared" si="55"/>
        <v>0.03</v>
      </c>
      <c r="M85" s="10">
        <f t="shared" si="56"/>
        <v>0.11000000000000029</v>
      </c>
    </row>
    <row r="86" spans="1:13" s="4" customFormat="1" ht="18" customHeight="1" x14ac:dyDescent="0.3">
      <c r="A86" s="9"/>
      <c r="B86" s="9"/>
      <c r="C86" s="11" t="s">
        <v>26</v>
      </c>
      <c r="D86" s="10" t="str">
        <f t="shared" si="50"/>
        <v>5,5</v>
      </c>
      <c r="E86" s="10">
        <v>0</v>
      </c>
      <c r="F86" s="10">
        <f t="shared" si="51"/>
        <v>0</v>
      </c>
      <c r="G86" s="11" t="s">
        <v>20</v>
      </c>
      <c r="H86" s="10" t="str">
        <f t="shared" si="52"/>
        <v>1</v>
      </c>
      <c r="I86" s="10">
        <v>0.01</v>
      </c>
      <c r="J86" s="10">
        <f t="shared" si="53"/>
        <v>0.01</v>
      </c>
      <c r="K86" s="10">
        <f>-F86+J86</f>
        <v>0.01</v>
      </c>
      <c r="L86" s="10">
        <f t="shared" si="55"/>
        <v>0.04</v>
      </c>
      <c r="M86" s="10">
        <f t="shared" si="56"/>
        <v>0.12000000000000029</v>
      </c>
    </row>
    <row r="87" spans="1:13" s="4" customFormat="1" ht="18" customHeight="1" x14ac:dyDescent="0.3">
      <c r="A87" s="9"/>
      <c r="B87" s="9"/>
      <c r="C87" s="11" t="s">
        <v>26</v>
      </c>
      <c r="D87" s="10" t="str">
        <f t="shared" si="50"/>
        <v>5,5</v>
      </c>
      <c r="E87" s="10">
        <v>0</v>
      </c>
      <c r="F87" s="10">
        <f t="shared" si="51"/>
        <v>0</v>
      </c>
      <c r="G87" s="11" t="s">
        <v>20</v>
      </c>
      <c r="H87" s="10" t="str">
        <f t="shared" si="52"/>
        <v>1</v>
      </c>
      <c r="I87" s="10">
        <v>0.01</v>
      </c>
      <c r="J87" s="10">
        <f t="shared" si="53"/>
        <v>0.01</v>
      </c>
      <c r="K87" s="10">
        <f>-F87+J87</f>
        <v>0.01</v>
      </c>
      <c r="L87" s="10">
        <f t="shared" si="55"/>
        <v>0.05</v>
      </c>
      <c r="M87" s="10">
        <f t="shared" si="56"/>
        <v>0.13000000000000028</v>
      </c>
    </row>
    <row r="88" spans="1:13" s="4" customFormat="1" ht="18" customHeight="1" x14ac:dyDescent="0.3">
      <c r="A88" s="9"/>
      <c r="B88" s="9"/>
      <c r="C88" s="11" t="s">
        <v>26</v>
      </c>
      <c r="D88" s="10" t="str">
        <f t="shared" si="50"/>
        <v>5,5</v>
      </c>
      <c r="E88" s="10">
        <v>0</v>
      </c>
      <c r="F88" s="10">
        <f t="shared" si="51"/>
        <v>0</v>
      </c>
      <c r="G88" s="11" t="s">
        <v>20</v>
      </c>
      <c r="H88" s="10" t="str">
        <f t="shared" si="52"/>
        <v>1</v>
      </c>
      <c r="I88" s="10">
        <v>0.01</v>
      </c>
      <c r="J88" s="10">
        <f t="shared" si="53"/>
        <v>0.01</v>
      </c>
      <c r="K88" s="10">
        <f t="shared" ref="K88:K92" si="57">-F88+J88</f>
        <v>0.01</v>
      </c>
      <c r="L88" s="10">
        <f t="shared" si="55"/>
        <v>6.0000000000000005E-2</v>
      </c>
      <c r="M88" s="10">
        <f t="shared" si="56"/>
        <v>0.14000000000000029</v>
      </c>
    </row>
    <row r="89" spans="1:13" s="4" customFormat="1" ht="18" customHeight="1" x14ac:dyDescent="0.3">
      <c r="A89" s="9"/>
      <c r="B89" s="9"/>
      <c r="C89" s="11" t="s">
        <v>26</v>
      </c>
      <c r="D89" s="10" t="str">
        <f t="shared" si="50"/>
        <v>5,5</v>
      </c>
      <c r="E89" s="10">
        <v>0</v>
      </c>
      <c r="F89" s="10">
        <f t="shared" si="51"/>
        <v>0</v>
      </c>
      <c r="G89" s="11" t="s">
        <v>20</v>
      </c>
      <c r="H89" s="10" t="str">
        <f t="shared" si="52"/>
        <v>1</v>
      </c>
      <c r="I89" s="10">
        <v>0.01</v>
      </c>
      <c r="J89" s="10">
        <f t="shared" si="53"/>
        <v>0.01</v>
      </c>
      <c r="K89" s="10">
        <f t="shared" si="57"/>
        <v>0.01</v>
      </c>
      <c r="L89" s="10">
        <f t="shared" si="55"/>
        <v>7.0000000000000007E-2</v>
      </c>
      <c r="M89" s="10">
        <f t="shared" si="56"/>
        <v>0.1500000000000003</v>
      </c>
    </row>
    <row r="90" spans="1:13" s="4" customFormat="1" ht="18" customHeight="1" x14ac:dyDescent="0.3">
      <c r="A90" s="9"/>
      <c r="B90" s="9"/>
      <c r="C90" s="11" t="s">
        <v>26</v>
      </c>
      <c r="D90" s="10" t="str">
        <f t="shared" si="50"/>
        <v>5,5</v>
      </c>
      <c r="E90" s="10">
        <v>0</v>
      </c>
      <c r="F90" s="10">
        <f t="shared" si="51"/>
        <v>0</v>
      </c>
      <c r="G90" s="11" t="s">
        <v>20</v>
      </c>
      <c r="H90" s="10" t="str">
        <f t="shared" si="52"/>
        <v>1</v>
      </c>
      <c r="I90" s="10">
        <v>0.01</v>
      </c>
      <c r="J90" s="10">
        <f t="shared" si="53"/>
        <v>0.01</v>
      </c>
      <c r="K90" s="10">
        <f t="shared" si="57"/>
        <v>0.01</v>
      </c>
      <c r="L90" s="10">
        <f t="shared" si="55"/>
        <v>0.08</v>
      </c>
      <c r="M90" s="10">
        <f t="shared" si="56"/>
        <v>0.16000000000000031</v>
      </c>
    </row>
    <row r="91" spans="1:13" s="4" customFormat="1" ht="18" customHeight="1" x14ac:dyDescent="0.3">
      <c r="A91" s="9"/>
      <c r="B91" s="9"/>
      <c r="C91" s="11" t="s">
        <v>26</v>
      </c>
      <c r="D91" s="10" t="str">
        <f t="shared" si="50"/>
        <v>5,5</v>
      </c>
      <c r="E91" s="10">
        <v>0</v>
      </c>
      <c r="F91" s="10">
        <f t="shared" si="51"/>
        <v>0</v>
      </c>
      <c r="G91" s="11" t="s">
        <v>20</v>
      </c>
      <c r="H91" s="10" t="str">
        <f t="shared" si="52"/>
        <v>1</v>
      </c>
      <c r="I91" s="10">
        <v>0.01</v>
      </c>
      <c r="J91" s="10">
        <f t="shared" si="53"/>
        <v>0.01</v>
      </c>
      <c r="K91" s="10">
        <f t="shared" si="57"/>
        <v>0.01</v>
      </c>
      <c r="L91" s="10">
        <f t="shared" si="55"/>
        <v>0.09</v>
      </c>
      <c r="M91" s="10">
        <f t="shared" si="56"/>
        <v>0.17000000000000032</v>
      </c>
    </row>
    <row r="92" spans="1:13" s="4" customFormat="1" ht="18" customHeight="1" x14ac:dyDescent="0.3">
      <c r="A92" s="9"/>
      <c r="B92" s="9"/>
      <c r="C92" s="11" t="s">
        <v>26</v>
      </c>
      <c r="D92" s="10" t="str">
        <f t="shared" si="50"/>
        <v>5,5</v>
      </c>
      <c r="E92" s="10">
        <v>0</v>
      </c>
      <c r="F92" s="10">
        <f t="shared" si="51"/>
        <v>0</v>
      </c>
      <c r="G92" s="11" t="s">
        <v>20</v>
      </c>
      <c r="H92" s="10" t="str">
        <f t="shared" si="52"/>
        <v>1</v>
      </c>
      <c r="I92" s="10">
        <v>0.01</v>
      </c>
      <c r="J92" s="10">
        <f t="shared" si="53"/>
        <v>0.01</v>
      </c>
      <c r="K92" s="10">
        <f t="shared" si="57"/>
        <v>0.01</v>
      </c>
      <c r="L92" s="10">
        <f t="shared" si="55"/>
        <v>9.9999999999999992E-2</v>
      </c>
      <c r="M92" s="10">
        <f t="shared" si="56"/>
        <v>0.18000000000000033</v>
      </c>
    </row>
    <row r="93" spans="1:13" s="4" customFormat="1" ht="25.05" customHeight="1" x14ac:dyDescent="0.3">
      <c r="A93" s="19" t="s">
        <v>7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1"/>
    </row>
    <row r="94" spans="1:13" s="6" customFormat="1" ht="18" customHeight="1" x14ac:dyDescent="0.3">
      <c r="A94" s="2" t="s">
        <v>17</v>
      </c>
      <c r="B94" s="2" t="s">
        <v>16</v>
      </c>
      <c r="C94" s="19" t="s">
        <v>12</v>
      </c>
      <c r="D94" s="20"/>
      <c r="E94" s="20"/>
      <c r="F94" s="21"/>
      <c r="G94" s="19" t="s">
        <v>13</v>
      </c>
      <c r="H94" s="20"/>
      <c r="I94" s="20"/>
      <c r="J94" s="21"/>
      <c r="K94" s="2" t="s">
        <v>14</v>
      </c>
      <c r="L94" s="2" t="s">
        <v>19</v>
      </c>
      <c r="M94" s="2" t="s">
        <v>15</v>
      </c>
    </row>
    <row r="95" spans="1:13" s="4" customFormat="1" x14ac:dyDescent="0.3">
      <c r="A95" s="3"/>
      <c r="B95" s="3"/>
      <c r="C95" s="3" t="s">
        <v>24</v>
      </c>
      <c r="D95" s="7" t="s">
        <v>21</v>
      </c>
      <c r="E95" s="3" t="s">
        <v>25</v>
      </c>
      <c r="F95" s="3" t="s">
        <v>23</v>
      </c>
      <c r="G95" s="7" t="s">
        <v>24</v>
      </c>
      <c r="H95" s="7" t="s">
        <v>21</v>
      </c>
      <c r="I95" s="8" t="s">
        <v>22</v>
      </c>
      <c r="J95" s="5" t="s">
        <v>23</v>
      </c>
      <c r="K95" s="3"/>
      <c r="L95" s="3"/>
      <c r="M95" s="3"/>
    </row>
    <row r="96" spans="1:13" s="4" customFormat="1" ht="18" customHeight="1" x14ac:dyDescent="0.3">
      <c r="A96" s="9"/>
      <c r="B96" s="9"/>
      <c r="C96" s="11" t="s">
        <v>26</v>
      </c>
      <c r="D96" s="10" t="str">
        <f t="shared" ref="D96:D105" si="58">IF(C96="ounce","5,5",
IF(C96="gram","155",
))</f>
        <v>5,5</v>
      </c>
      <c r="E96" s="10">
        <v>0</v>
      </c>
      <c r="F96" s="10">
        <f t="shared" ref="F96:F105" si="59">E96/D96</f>
        <v>0</v>
      </c>
      <c r="G96" s="11" t="s">
        <v>20</v>
      </c>
      <c r="H96" s="10" t="str">
        <f t="shared" ref="H96:H105" si="60">IF(G96="meter","1,09361",
IF(G96="yard","1",
IF(G96="wideback_meter","2,68431",
IF(G96="wideback_yard","2,45454"))))</f>
        <v>1</v>
      </c>
      <c r="I96" s="10">
        <v>0.01</v>
      </c>
      <c r="J96" s="10">
        <f t="shared" ref="J96:J105" si="61">I96*H96</f>
        <v>0.01</v>
      </c>
      <c r="K96" s="10">
        <f t="shared" ref="K96" si="62">-F96+J96</f>
        <v>0.01</v>
      </c>
      <c r="L96" s="10">
        <f>K96</f>
        <v>0.01</v>
      </c>
      <c r="M96" s="10">
        <f>M92+K96</f>
        <v>0.19000000000000034</v>
      </c>
    </row>
    <row r="97" spans="1:13" s="4" customFormat="1" ht="18" customHeight="1" x14ac:dyDescent="0.3">
      <c r="A97" s="9"/>
      <c r="B97" s="9"/>
      <c r="C97" s="11" t="s">
        <v>26</v>
      </c>
      <c r="D97" s="10" t="str">
        <f t="shared" si="58"/>
        <v>5,5</v>
      </c>
      <c r="E97" s="10">
        <v>0</v>
      </c>
      <c r="F97" s="10">
        <f t="shared" si="59"/>
        <v>0</v>
      </c>
      <c r="G97" s="11" t="s">
        <v>20</v>
      </c>
      <c r="H97" s="10" t="str">
        <f t="shared" si="60"/>
        <v>1</v>
      </c>
      <c r="I97" s="10">
        <v>0.01</v>
      </c>
      <c r="J97" s="10">
        <f t="shared" si="61"/>
        <v>0.01</v>
      </c>
      <c r="K97" s="10">
        <f>-F97+J97</f>
        <v>0.01</v>
      </c>
      <c r="L97" s="10">
        <f t="shared" ref="L97:L105" si="63">L96+K97</f>
        <v>0.02</v>
      </c>
      <c r="M97" s="10">
        <f t="shared" ref="M97:M105" si="64">M96+K97</f>
        <v>0.20000000000000034</v>
      </c>
    </row>
    <row r="98" spans="1:13" s="4" customFormat="1" ht="18" customHeight="1" x14ac:dyDescent="0.3">
      <c r="A98" s="9"/>
      <c r="B98" s="9"/>
      <c r="C98" s="11" t="s">
        <v>26</v>
      </c>
      <c r="D98" s="10" t="str">
        <f t="shared" si="58"/>
        <v>5,5</v>
      </c>
      <c r="E98" s="10">
        <v>0</v>
      </c>
      <c r="F98" s="10">
        <f t="shared" si="59"/>
        <v>0</v>
      </c>
      <c r="G98" s="11" t="s">
        <v>20</v>
      </c>
      <c r="H98" s="10" t="str">
        <f t="shared" si="60"/>
        <v>1</v>
      </c>
      <c r="I98" s="10">
        <v>0.01</v>
      </c>
      <c r="J98" s="10">
        <f t="shared" si="61"/>
        <v>0.01</v>
      </c>
      <c r="K98" s="10">
        <f>-F98+J98</f>
        <v>0.01</v>
      </c>
      <c r="L98" s="10">
        <f t="shared" si="63"/>
        <v>0.03</v>
      </c>
      <c r="M98" s="10">
        <f t="shared" si="64"/>
        <v>0.21000000000000035</v>
      </c>
    </row>
    <row r="99" spans="1:13" s="4" customFormat="1" ht="18" customHeight="1" x14ac:dyDescent="0.3">
      <c r="A99" s="9"/>
      <c r="B99" s="9"/>
      <c r="C99" s="11" t="s">
        <v>26</v>
      </c>
      <c r="D99" s="10" t="str">
        <f t="shared" si="58"/>
        <v>5,5</v>
      </c>
      <c r="E99" s="10">
        <v>0</v>
      </c>
      <c r="F99" s="10">
        <f t="shared" si="59"/>
        <v>0</v>
      </c>
      <c r="G99" s="11" t="s">
        <v>20</v>
      </c>
      <c r="H99" s="10" t="str">
        <f t="shared" si="60"/>
        <v>1</v>
      </c>
      <c r="I99" s="10">
        <v>0.01</v>
      </c>
      <c r="J99" s="10">
        <f t="shared" si="61"/>
        <v>0.01</v>
      </c>
      <c r="K99" s="10">
        <f>-F99+J99</f>
        <v>0.01</v>
      </c>
      <c r="L99" s="10">
        <f t="shared" si="63"/>
        <v>0.04</v>
      </c>
      <c r="M99" s="10">
        <f t="shared" si="64"/>
        <v>0.22000000000000036</v>
      </c>
    </row>
    <row r="100" spans="1:13" s="4" customFormat="1" ht="18" customHeight="1" x14ac:dyDescent="0.3">
      <c r="A100" s="9"/>
      <c r="B100" s="9"/>
      <c r="C100" s="11" t="s">
        <v>26</v>
      </c>
      <c r="D100" s="10" t="str">
        <f t="shared" si="58"/>
        <v>5,5</v>
      </c>
      <c r="E100" s="10">
        <v>0</v>
      </c>
      <c r="F100" s="10">
        <f t="shared" si="59"/>
        <v>0</v>
      </c>
      <c r="G100" s="11" t="s">
        <v>20</v>
      </c>
      <c r="H100" s="10" t="str">
        <f t="shared" si="60"/>
        <v>1</v>
      </c>
      <c r="I100" s="10">
        <v>0.01</v>
      </c>
      <c r="J100" s="10">
        <f t="shared" si="61"/>
        <v>0.01</v>
      </c>
      <c r="K100" s="10">
        <f>-F100+J100</f>
        <v>0.01</v>
      </c>
      <c r="L100" s="10">
        <f t="shared" si="63"/>
        <v>0.05</v>
      </c>
      <c r="M100" s="10">
        <f t="shared" si="64"/>
        <v>0.23000000000000037</v>
      </c>
    </row>
    <row r="101" spans="1:13" s="4" customFormat="1" ht="18" customHeight="1" x14ac:dyDescent="0.3">
      <c r="A101" s="9"/>
      <c r="B101" s="9"/>
      <c r="C101" s="11" t="s">
        <v>26</v>
      </c>
      <c r="D101" s="10" t="str">
        <f t="shared" si="58"/>
        <v>5,5</v>
      </c>
      <c r="E101" s="10">
        <v>0</v>
      </c>
      <c r="F101" s="10">
        <f t="shared" si="59"/>
        <v>0</v>
      </c>
      <c r="G101" s="11" t="s">
        <v>20</v>
      </c>
      <c r="H101" s="10" t="str">
        <f t="shared" si="60"/>
        <v>1</v>
      </c>
      <c r="I101" s="10">
        <v>0.01</v>
      </c>
      <c r="J101" s="10">
        <f t="shared" si="61"/>
        <v>0.01</v>
      </c>
      <c r="K101" s="10">
        <f t="shared" ref="K101:K105" si="65">-F101+J101</f>
        <v>0.01</v>
      </c>
      <c r="L101" s="10">
        <f t="shared" si="63"/>
        <v>6.0000000000000005E-2</v>
      </c>
      <c r="M101" s="10">
        <f t="shared" si="64"/>
        <v>0.24000000000000038</v>
      </c>
    </row>
    <row r="102" spans="1:13" s="4" customFormat="1" ht="18" customHeight="1" x14ac:dyDescent="0.3">
      <c r="A102" s="9"/>
      <c r="B102" s="9"/>
      <c r="C102" s="11" t="s">
        <v>26</v>
      </c>
      <c r="D102" s="10" t="str">
        <f t="shared" si="58"/>
        <v>5,5</v>
      </c>
      <c r="E102" s="10">
        <v>0</v>
      </c>
      <c r="F102" s="10">
        <f t="shared" si="59"/>
        <v>0</v>
      </c>
      <c r="G102" s="11" t="s">
        <v>20</v>
      </c>
      <c r="H102" s="10" t="str">
        <f t="shared" si="60"/>
        <v>1</v>
      </c>
      <c r="I102" s="10">
        <v>0.01</v>
      </c>
      <c r="J102" s="10">
        <f t="shared" si="61"/>
        <v>0.01</v>
      </c>
      <c r="K102" s="10">
        <f t="shared" si="65"/>
        <v>0.01</v>
      </c>
      <c r="L102" s="10">
        <f t="shared" si="63"/>
        <v>7.0000000000000007E-2</v>
      </c>
      <c r="M102" s="10">
        <f t="shared" si="64"/>
        <v>0.25000000000000039</v>
      </c>
    </row>
    <row r="103" spans="1:13" s="4" customFormat="1" ht="18" customHeight="1" x14ac:dyDescent="0.3">
      <c r="A103" s="9"/>
      <c r="B103" s="9"/>
      <c r="C103" s="11" t="s">
        <v>26</v>
      </c>
      <c r="D103" s="10" t="str">
        <f t="shared" si="58"/>
        <v>5,5</v>
      </c>
      <c r="E103" s="10">
        <v>0</v>
      </c>
      <c r="F103" s="10">
        <f t="shared" si="59"/>
        <v>0</v>
      </c>
      <c r="G103" s="11" t="s">
        <v>20</v>
      </c>
      <c r="H103" s="10" t="str">
        <f t="shared" si="60"/>
        <v>1</v>
      </c>
      <c r="I103" s="10">
        <v>0.01</v>
      </c>
      <c r="J103" s="10">
        <f t="shared" si="61"/>
        <v>0.01</v>
      </c>
      <c r="K103" s="10">
        <f t="shared" si="65"/>
        <v>0.01</v>
      </c>
      <c r="L103" s="10">
        <f t="shared" si="63"/>
        <v>0.08</v>
      </c>
      <c r="M103" s="10">
        <f t="shared" si="64"/>
        <v>0.2600000000000004</v>
      </c>
    </row>
    <row r="104" spans="1:13" s="4" customFormat="1" ht="18" customHeight="1" x14ac:dyDescent="0.3">
      <c r="A104" s="9"/>
      <c r="B104" s="9"/>
      <c r="C104" s="11" t="s">
        <v>26</v>
      </c>
      <c r="D104" s="10" t="str">
        <f t="shared" si="58"/>
        <v>5,5</v>
      </c>
      <c r="E104" s="10">
        <v>0</v>
      </c>
      <c r="F104" s="10">
        <f t="shared" si="59"/>
        <v>0</v>
      </c>
      <c r="G104" s="11" t="s">
        <v>20</v>
      </c>
      <c r="H104" s="10" t="str">
        <f t="shared" si="60"/>
        <v>1</v>
      </c>
      <c r="I104" s="10">
        <v>0.01</v>
      </c>
      <c r="J104" s="10">
        <f t="shared" si="61"/>
        <v>0.01</v>
      </c>
      <c r="K104" s="10">
        <f t="shared" si="65"/>
        <v>0.01</v>
      </c>
      <c r="L104" s="10">
        <f t="shared" si="63"/>
        <v>0.09</v>
      </c>
      <c r="M104" s="10">
        <f t="shared" si="64"/>
        <v>0.27000000000000041</v>
      </c>
    </row>
    <row r="105" spans="1:13" s="4" customFormat="1" ht="18" customHeight="1" x14ac:dyDescent="0.3">
      <c r="A105" s="9"/>
      <c r="B105" s="9"/>
      <c r="C105" s="11" t="s">
        <v>26</v>
      </c>
      <c r="D105" s="10" t="str">
        <f t="shared" si="58"/>
        <v>5,5</v>
      </c>
      <c r="E105" s="10">
        <v>0</v>
      </c>
      <c r="F105" s="10">
        <f t="shared" si="59"/>
        <v>0</v>
      </c>
      <c r="G105" s="11" t="s">
        <v>20</v>
      </c>
      <c r="H105" s="10" t="str">
        <f t="shared" si="60"/>
        <v>1</v>
      </c>
      <c r="I105" s="10">
        <v>0.01</v>
      </c>
      <c r="J105" s="10">
        <f t="shared" si="61"/>
        <v>0.01</v>
      </c>
      <c r="K105" s="10">
        <f t="shared" si="65"/>
        <v>0.01</v>
      </c>
      <c r="L105" s="10">
        <f t="shared" si="63"/>
        <v>9.9999999999999992E-2</v>
      </c>
      <c r="M105" s="10">
        <f t="shared" si="64"/>
        <v>0.28000000000000042</v>
      </c>
    </row>
    <row r="106" spans="1:13" s="4" customFormat="1" ht="25.05" customHeight="1" x14ac:dyDescent="0.3">
      <c r="A106" s="19" t="s">
        <v>8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1"/>
    </row>
    <row r="107" spans="1:13" s="6" customFormat="1" ht="18" customHeight="1" x14ac:dyDescent="0.3">
      <c r="A107" s="2" t="s">
        <v>17</v>
      </c>
      <c r="B107" s="2" t="s">
        <v>16</v>
      </c>
      <c r="C107" s="19" t="s">
        <v>12</v>
      </c>
      <c r="D107" s="20"/>
      <c r="E107" s="20"/>
      <c r="F107" s="21"/>
      <c r="G107" s="19" t="s">
        <v>13</v>
      </c>
      <c r="H107" s="20"/>
      <c r="I107" s="20"/>
      <c r="J107" s="21"/>
      <c r="K107" s="2" t="s">
        <v>14</v>
      </c>
      <c r="L107" s="2" t="s">
        <v>19</v>
      </c>
      <c r="M107" s="2" t="s">
        <v>15</v>
      </c>
    </row>
    <row r="108" spans="1:13" s="4" customFormat="1" x14ac:dyDescent="0.3">
      <c r="A108" s="3"/>
      <c r="B108" s="3"/>
      <c r="C108" s="3" t="s">
        <v>24</v>
      </c>
      <c r="D108" s="7" t="s">
        <v>21</v>
      </c>
      <c r="E108" s="3" t="s">
        <v>25</v>
      </c>
      <c r="F108" s="3" t="s">
        <v>23</v>
      </c>
      <c r="G108" s="7" t="s">
        <v>24</v>
      </c>
      <c r="H108" s="7" t="s">
        <v>21</v>
      </c>
      <c r="I108" s="8" t="s">
        <v>22</v>
      </c>
      <c r="J108" s="5" t="s">
        <v>23</v>
      </c>
      <c r="K108" s="3"/>
      <c r="L108" s="3"/>
      <c r="M108" s="3"/>
    </row>
    <row r="109" spans="1:13" s="4" customFormat="1" ht="18" customHeight="1" x14ac:dyDescent="0.3">
      <c r="A109" s="9"/>
      <c r="B109" s="9"/>
      <c r="C109" s="11" t="s">
        <v>26</v>
      </c>
      <c r="D109" s="10" t="str">
        <f t="shared" ref="D109:D118" si="66">IF(C109="ounce","5,5",
IF(C109="gram","155",
))</f>
        <v>5,5</v>
      </c>
      <c r="E109" s="10">
        <v>0</v>
      </c>
      <c r="F109" s="10">
        <f t="shared" ref="F109:F118" si="67">E109/D109</f>
        <v>0</v>
      </c>
      <c r="G109" s="11" t="s">
        <v>20</v>
      </c>
      <c r="H109" s="10" t="str">
        <f t="shared" ref="H109:H118" si="68">IF(G109="meter","1,09361",
IF(G109="yard","1",
IF(G109="wideback_meter","2,68431",
IF(G109="wideback_yard","2,45454"))))</f>
        <v>1</v>
      </c>
      <c r="I109" s="10">
        <v>0.01</v>
      </c>
      <c r="J109" s="10">
        <f t="shared" ref="J109:J118" si="69">I109*H109</f>
        <v>0.01</v>
      </c>
      <c r="K109" s="10">
        <f t="shared" ref="K109" si="70">-F109+J109</f>
        <v>0.01</v>
      </c>
      <c r="L109" s="10">
        <f>K109</f>
        <v>0.01</v>
      </c>
      <c r="M109" s="10">
        <f>M105+K109</f>
        <v>0.29000000000000042</v>
      </c>
    </row>
    <row r="110" spans="1:13" s="4" customFormat="1" ht="18" customHeight="1" x14ac:dyDescent="0.3">
      <c r="A110" s="9"/>
      <c r="B110" s="9"/>
      <c r="C110" s="11" t="s">
        <v>26</v>
      </c>
      <c r="D110" s="10" t="str">
        <f t="shared" si="66"/>
        <v>5,5</v>
      </c>
      <c r="E110" s="10">
        <v>0</v>
      </c>
      <c r="F110" s="10">
        <f t="shared" si="67"/>
        <v>0</v>
      </c>
      <c r="G110" s="11" t="s">
        <v>20</v>
      </c>
      <c r="H110" s="10" t="str">
        <f t="shared" si="68"/>
        <v>1</v>
      </c>
      <c r="I110" s="10">
        <v>0.01</v>
      </c>
      <c r="J110" s="10">
        <f t="shared" si="69"/>
        <v>0.01</v>
      </c>
      <c r="K110" s="10">
        <f>-F110+J110</f>
        <v>0.01</v>
      </c>
      <c r="L110" s="10">
        <f t="shared" ref="L110:L118" si="71">L109+K110</f>
        <v>0.02</v>
      </c>
      <c r="M110" s="10">
        <f t="shared" ref="M110:M118" si="72">M109+K110</f>
        <v>0.30000000000000043</v>
      </c>
    </row>
    <row r="111" spans="1:13" s="4" customFormat="1" ht="18" customHeight="1" x14ac:dyDescent="0.3">
      <c r="A111" s="9"/>
      <c r="B111" s="9"/>
      <c r="C111" s="11" t="s">
        <v>26</v>
      </c>
      <c r="D111" s="10" t="str">
        <f t="shared" si="66"/>
        <v>5,5</v>
      </c>
      <c r="E111" s="10">
        <v>0</v>
      </c>
      <c r="F111" s="10">
        <f t="shared" si="67"/>
        <v>0</v>
      </c>
      <c r="G111" s="11" t="s">
        <v>20</v>
      </c>
      <c r="H111" s="10" t="str">
        <f t="shared" si="68"/>
        <v>1</v>
      </c>
      <c r="I111" s="10">
        <v>0.01</v>
      </c>
      <c r="J111" s="10">
        <f t="shared" si="69"/>
        <v>0.01</v>
      </c>
      <c r="K111" s="10">
        <f>-F111+J111</f>
        <v>0.01</v>
      </c>
      <c r="L111" s="10">
        <f t="shared" si="71"/>
        <v>0.03</v>
      </c>
      <c r="M111" s="10">
        <f t="shared" si="72"/>
        <v>0.31000000000000044</v>
      </c>
    </row>
    <row r="112" spans="1:13" s="4" customFormat="1" ht="18" customHeight="1" x14ac:dyDescent="0.3">
      <c r="A112" s="9"/>
      <c r="B112" s="9"/>
      <c r="C112" s="11" t="s">
        <v>26</v>
      </c>
      <c r="D112" s="10" t="str">
        <f t="shared" si="66"/>
        <v>5,5</v>
      </c>
      <c r="E112" s="10">
        <v>0</v>
      </c>
      <c r="F112" s="10">
        <f t="shared" si="67"/>
        <v>0</v>
      </c>
      <c r="G112" s="11" t="s">
        <v>20</v>
      </c>
      <c r="H112" s="10" t="str">
        <f t="shared" si="68"/>
        <v>1</v>
      </c>
      <c r="I112" s="10">
        <v>0.01</v>
      </c>
      <c r="J112" s="10">
        <f t="shared" si="69"/>
        <v>0.01</v>
      </c>
      <c r="K112" s="10">
        <f>-F112+J112</f>
        <v>0.01</v>
      </c>
      <c r="L112" s="10">
        <f t="shared" si="71"/>
        <v>0.04</v>
      </c>
      <c r="M112" s="10">
        <f t="shared" si="72"/>
        <v>0.32000000000000045</v>
      </c>
    </row>
    <row r="113" spans="1:13" s="4" customFormat="1" ht="18" customHeight="1" x14ac:dyDescent="0.3">
      <c r="A113" s="9"/>
      <c r="B113" s="9"/>
      <c r="C113" s="11" t="s">
        <v>26</v>
      </c>
      <c r="D113" s="10" t="str">
        <f t="shared" si="66"/>
        <v>5,5</v>
      </c>
      <c r="E113" s="10">
        <v>0</v>
      </c>
      <c r="F113" s="10">
        <f t="shared" si="67"/>
        <v>0</v>
      </c>
      <c r="G113" s="11" t="s">
        <v>20</v>
      </c>
      <c r="H113" s="10" t="str">
        <f t="shared" si="68"/>
        <v>1</v>
      </c>
      <c r="I113" s="10">
        <v>0.01</v>
      </c>
      <c r="J113" s="10">
        <f t="shared" si="69"/>
        <v>0.01</v>
      </c>
      <c r="K113" s="10">
        <f>-F113+J113</f>
        <v>0.01</v>
      </c>
      <c r="L113" s="10">
        <f t="shared" si="71"/>
        <v>0.05</v>
      </c>
      <c r="M113" s="10">
        <f t="shared" si="72"/>
        <v>0.33000000000000046</v>
      </c>
    </row>
    <row r="114" spans="1:13" s="4" customFormat="1" ht="18" customHeight="1" x14ac:dyDescent="0.3">
      <c r="A114" s="9"/>
      <c r="B114" s="9"/>
      <c r="C114" s="11" t="s">
        <v>26</v>
      </c>
      <c r="D114" s="10" t="str">
        <f t="shared" si="66"/>
        <v>5,5</v>
      </c>
      <c r="E114" s="10">
        <v>0</v>
      </c>
      <c r="F114" s="10">
        <f t="shared" si="67"/>
        <v>0</v>
      </c>
      <c r="G114" s="11" t="s">
        <v>20</v>
      </c>
      <c r="H114" s="10" t="str">
        <f t="shared" si="68"/>
        <v>1</v>
      </c>
      <c r="I114" s="10">
        <v>0.01</v>
      </c>
      <c r="J114" s="10">
        <f t="shared" si="69"/>
        <v>0.01</v>
      </c>
      <c r="K114" s="10">
        <f t="shared" ref="K114:K118" si="73">-F114+J114</f>
        <v>0.01</v>
      </c>
      <c r="L114" s="10">
        <f t="shared" si="71"/>
        <v>6.0000000000000005E-2</v>
      </c>
      <c r="M114" s="10">
        <f t="shared" si="72"/>
        <v>0.34000000000000047</v>
      </c>
    </row>
    <row r="115" spans="1:13" s="4" customFormat="1" ht="18" customHeight="1" x14ac:dyDescent="0.3">
      <c r="A115" s="9"/>
      <c r="B115" s="9"/>
      <c r="C115" s="11" t="s">
        <v>26</v>
      </c>
      <c r="D115" s="10" t="str">
        <f t="shared" si="66"/>
        <v>5,5</v>
      </c>
      <c r="E115" s="10">
        <v>0</v>
      </c>
      <c r="F115" s="10">
        <f t="shared" si="67"/>
        <v>0</v>
      </c>
      <c r="G115" s="11" t="s">
        <v>20</v>
      </c>
      <c r="H115" s="10" t="str">
        <f t="shared" si="68"/>
        <v>1</v>
      </c>
      <c r="I115" s="10">
        <v>0.01</v>
      </c>
      <c r="J115" s="10">
        <f t="shared" si="69"/>
        <v>0.01</v>
      </c>
      <c r="K115" s="10">
        <f t="shared" si="73"/>
        <v>0.01</v>
      </c>
      <c r="L115" s="10">
        <f t="shared" si="71"/>
        <v>7.0000000000000007E-2</v>
      </c>
      <c r="M115" s="10">
        <f t="shared" si="72"/>
        <v>0.35000000000000048</v>
      </c>
    </row>
    <row r="116" spans="1:13" s="4" customFormat="1" ht="18" customHeight="1" x14ac:dyDescent="0.3">
      <c r="A116" s="9"/>
      <c r="B116" s="9"/>
      <c r="C116" s="11" t="s">
        <v>26</v>
      </c>
      <c r="D116" s="10" t="str">
        <f t="shared" si="66"/>
        <v>5,5</v>
      </c>
      <c r="E116" s="10">
        <v>0</v>
      </c>
      <c r="F116" s="10">
        <f t="shared" si="67"/>
        <v>0</v>
      </c>
      <c r="G116" s="11" t="s">
        <v>20</v>
      </c>
      <c r="H116" s="10" t="str">
        <f t="shared" si="68"/>
        <v>1</v>
      </c>
      <c r="I116" s="10">
        <v>0.01</v>
      </c>
      <c r="J116" s="10">
        <f t="shared" si="69"/>
        <v>0.01</v>
      </c>
      <c r="K116" s="10">
        <f t="shared" si="73"/>
        <v>0.01</v>
      </c>
      <c r="L116" s="10">
        <f t="shared" si="71"/>
        <v>0.08</v>
      </c>
      <c r="M116" s="10">
        <f t="shared" si="72"/>
        <v>0.36000000000000049</v>
      </c>
    </row>
    <row r="117" spans="1:13" s="4" customFormat="1" ht="18" customHeight="1" x14ac:dyDescent="0.3">
      <c r="A117" s="9"/>
      <c r="B117" s="9"/>
      <c r="C117" s="11" t="s">
        <v>26</v>
      </c>
      <c r="D117" s="10" t="str">
        <f t="shared" si="66"/>
        <v>5,5</v>
      </c>
      <c r="E117" s="10">
        <v>0</v>
      </c>
      <c r="F117" s="10">
        <f t="shared" si="67"/>
        <v>0</v>
      </c>
      <c r="G117" s="11" t="s">
        <v>20</v>
      </c>
      <c r="H117" s="10" t="str">
        <f t="shared" si="68"/>
        <v>1</v>
      </c>
      <c r="I117" s="10">
        <v>0.01</v>
      </c>
      <c r="J117" s="10">
        <f t="shared" si="69"/>
        <v>0.01</v>
      </c>
      <c r="K117" s="10">
        <f t="shared" si="73"/>
        <v>0.01</v>
      </c>
      <c r="L117" s="10">
        <f t="shared" si="71"/>
        <v>0.09</v>
      </c>
      <c r="M117" s="10">
        <f t="shared" si="72"/>
        <v>0.3700000000000005</v>
      </c>
    </row>
    <row r="118" spans="1:13" s="4" customFormat="1" ht="18" customHeight="1" x14ac:dyDescent="0.3">
      <c r="A118" s="9"/>
      <c r="B118" s="9"/>
      <c r="C118" s="11" t="s">
        <v>26</v>
      </c>
      <c r="D118" s="10" t="str">
        <f t="shared" si="66"/>
        <v>5,5</v>
      </c>
      <c r="E118" s="10">
        <v>0</v>
      </c>
      <c r="F118" s="10">
        <f t="shared" si="67"/>
        <v>0</v>
      </c>
      <c r="G118" s="11" t="s">
        <v>20</v>
      </c>
      <c r="H118" s="10" t="str">
        <f t="shared" si="68"/>
        <v>1</v>
      </c>
      <c r="I118" s="10">
        <v>0.01</v>
      </c>
      <c r="J118" s="10">
        <f t="shared" si="69"/>
        <v>0.01</v>
      </c>
      <c r="K118" s="10">
        <f t="shared" si="73"/>
        <v>0.01</v>
      </c>
      <c r="L118" s="10">
        <f t="shared" si="71"/>
        <v>9.9999999999999992E-2</v>
      </c>
      <c r="M118" s="10">
        <f t="shared" si="72"/>
        <v>0.3800000000000005</v>
      </c>
    </row>
    <row r="119" spans="1:13" s="4" customFormat="1" ht="25.05" customHeight="1" x14ac:dyDescent="0.3">
      <c r="A119" s="19" t="s">
        <v>9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1"/>
    </row>
    <row r="120" spans="1:13" s="6" customFormat="1" ht="18" customHeight="1" x14ac:dyDescent="0.3">
      <c r="A120" s="2" t="s">
        <v>17</v>
      </c>
      <c r="B120" s="2" t="s">
        <v>16</v>
      </c>
      <c r="C120" s="19" t="s">
        <v>12</v>
      </c>
      <c r="D120" s="20"/>
      <c r="E120" s="20"/>
      <c r="F120" s="21"/>
      <c r="G120" s="19" t="s">
        <v>13</v>
      </c>
      <c r="H120" s="20"/>
      <c r="I120" s="20"/>
      <c r="J120" s="21"/>
      <c r="K120" s="2" t="s">
        <v>14</v>
      </c>
      <c r="L120" s="2" t="s">
        <v>19</v>
      </c>
      <c r="M120" s="2" t="s">
        <v>15</v>
      </c>
    </row>
    <row r="121" spans="1:13" s="4" customFormat="1" x14ac:dyDescent="0.3">
      <c r="A121" s="3"/>
      <c r="B121" s="3"/>
      <c r="C121" s="3" t="s">
        <v>24</v>
      </c>
      <c r="D121" s="7" t="s">
        <v>21</v>
      </c>
      <c r="E121" s="3" t="s">
        <v>25</v>
      </c>
      <c r="F121" s="3" t="s">
        <v>23</v>
      </c>
      <c r="G121" s="7" t="s">
        <v>24</v>
      </c>
      <c r="H121" s="7" t="s">
        <v>21</v>
      </c>
      <c r="I121" s="8" t="s">
        <v>22</v>
      </c>
      <c r="J121" s="5" t="s">
        <v>23</v>
      </c>
      <c r="K121" s="3"/>
      <c r="L121" s="3"/>
      <c r="M121" s="3"/>
    </row>
    <row r="122" spans="1:13" s="4" customFormat="1" ht="18" customHeight="1" x14ac:dyDescent="0.3">
      <c r="A122" s="9"/>
      <c r="B122" s="9"/>
      <c r="C122" s="11" t="s">
        <v>26</v>
      </c>
      <c r="D122" s="10" t="str">
        <f t="shared" ref="D122:D131" si="74">IF(C122="ounce","5,5",
IF(C122="gram","155",
))</f>
        <v>5,5</v>
      </c>
      <c r="E122" s="10">
        <v>0</v>
      </c>
      <c r="F122" s="10">
        <f t="shared" ref="F122:F131" si="75">E122/D122</f>
        <v>0</v>
      </c>
      <c r="G122" s="11" t="s">
        <v>20</v>
      </c>
      <c r="H122" s="10" t="str">
        <f t="shared" ref="H122:H131" si="76">IF(G122="meter","1,09361",
IF(G122="yard","1",
IF(G122="wideback_meter","2,68431",
IF(G122="wideback_yard","2,45454"))))</f>
        <v>1</v>
      </c>
      <c r="I122" s="10">
        <v>0.01</v>
      </c>
      <c r="J122" s="10">
        <f t="shared" ref="J122:J131" si="77">I122*H122</f>
        <v>0.01</v>
      </c>
      <c r="K122" s="10">
        <f t="shared" ref="K122" si="78">-F122+J122</f>
        <v>0.01</v>
      </c>
      <c r="L122" s="10">
        <f>K122</f>
        <v>0.01</v>
      </c>
      <c r="M122" s="10">
        <f>M118+K122</f>
        <v>0.39000000000000051</v>
      </c>
    </row>
    <row r="123" spans="1:13" s="4" customFormat="1" ht="18" customHeight="1" x14ac:dyDescent="0.3">
      <c r="A123" s="9"/>
      <c r="B123" s="9"/>
      <c r="C123" s="11" t="s">
        <v>26</v>
      </c>
      <c r="D123" s="10" t="str">
        <f t="shared" si="74"/>
        <v>5,5</v>
      </c>
      <c r="E123" s="10">
        <v>0</v>
      </c>
      <c r="F123" s="10">
        <f t="shared" si="75"/>
        <v>0</v>
      </c>
      <c r="G123" s="11" t="s">
        <v>20</v>
      </c>
      <c r="H123" s="10" t="str">
        <f t="shared" si="76"/>
        <v>1</v>
      </c>
      <c r="I123" s="10">
        <v>0.01</v>
      </c>
      <c r="J123" s="10">
        <f t="shared" si="77"/>
        <v>0.01</v>
      </c>
      <c r="K123" s="10">
        <f>-F123+J123</f>
        <v>0.01</v>
      </c>
      <c r="L123" s="10">
        <f t="shared" ref="L123:L131" si="79">L122+K123</f>
        <v>0.02</v>
      </c>
      <c r="M123" s="10">
        <f t="shared" ref="M123:M131" si="80">M122+K123</f>
        <v>0.40000000000000052</v>
      </c>
    </row>
    <row r="124" spans="1:13" s="4" customFormat="1" ht="18" customHeight="1" x14ac:dyDescent="0.3">
      <c r="A124" s="9"/>
      <c r="B124" s="9"/>
      <c r="C124" s="11" t="s">
        <v>26</v>
      </c>
      <c r="D124" s="10" t="str">
        <f t="shared" si="74"/>
        <v>5,5</v>
      </c>
      <c r="E124" s="10">
        <v>0</v>
      </c>
      <c r="F124" s="10">
        <f t="shared" si="75"/>
        <v>0</v>
      </c>
      <c r="G124" s="11" t="s">
        <v>20</v>
      </c>
      <c r="H124" s="10" t="str">
        <f t="shared" si="76"/>
        <v>1</v>
      </c>
      <c r="I124" s="10">
        <v>0.01</v>
      </c>
      <c r="J124" s="10">
        <f t="shared" si="77"/>
        <v>0.01</v>
      </c>
      <c r="K124" s="10">
        <f>-F124+J124</f>
        <v>0.01</v>
      </c>
      <c r="L124" s="10">
        <f t="shared" si="79"/>
        <v>0.03</v>
      </c>
      <c r="M124" s="10">
        <f t="shared" si="80"/>
        <v>0.41000000000000053</v>
      </c>
    </row>
    <row r="125" spans="1:13" s="4" customFormat="1" ht="18" customHeight="1" x14ac:dyDescent="0.3">
      <c r="A125" s="9"/>
      <c r="B125" s="9"/>
      <c r="C125" s="11" t="s">
        <v>26</v>
      </c>
      <c r="D125" s="10" t="str">
        <f t="shared" si="74"/>
        <v>5,5</v>
      </c>
      <c r="E125" s="10">
        <v>0</v>
      </c>
      <c r="F125" s="10">
        <f t="shared" si="75"/>
        <v>0</v>
      </c>
      <c r="G125" s="11" t="s">
        <v>20</v>
      </c>
      <c r="H125" s="10" t="str">
        <f t="shared" si="76"/>
        <v>1</v>
      </c>
      <c r="I125" s="10">
        <v>0.01</v>
      </c>
      <c r="J125" s="10">
        <f t="shared" si="77"/>
        <v>0.01</v>
      </c>
      <c r="K125" s="10">
        <f>-F125+J125</f>
        <v>0.01</v>
      </c>
      <c r="L125" s="10">
        <f t="shared" si="79"/>
        <v>0.04</v>
      </c>
      <c r="M125" s="10">
        <f t="shared" si="80"/>
        <v>0.42000000000000054</v>
      </c>
    </row>
    <row r="126" spans="1:13" s="4" customFormat="1" ht="18" customHeight="1" x14ac:dyDescent="0.3">
      <c r="A126" s="9"/>
      <c r="B126" s="9"/>
      <c r="C126" s="11" t="s">
        <v>26</v>
      </c>
      <c r="D126" s="10" t="str">
        <f t="shared" si="74"/>
        <v>5,5</v>
      </c>
      <c r="E126" s="10">
        <v>0</v>
      </c>
      <c r="F126" s="10">
        <f t="shared" si="75"/>
        <v>0</v>
      </c>
      <c r="G126" s="11" t="s">
        <v>20</v>
      </c>
      <c r="H126" s="10" t="str">
        <f t="shared" si="76"/>
        <v>1</v>
      </c>
      <c r="I126" s="10">
        <v>0.01</v>
      </c>
      <c r="J126" s="10">
        <f t="shared" si="77"/>
        <v>0.01</v>
      </c>
      <c r="K126" s="10">
        <f>-F126+J126</f>
        <v>0.01</v>
      </c>
      <c r="L126" s="10">
        <f t="shared" si="79"/>
        <v>0.05</v>
      </c>
      <c r="M126" s="10">
        <f t="shared" si="80"/>
        <v>0.43000000000000055</v>
      </c>
    </row>
    <row r="127" spans="1:13" s="4" customFormat="1" ht="18" customHeight="1" x14ac:dyDescent="0.3">
      <c r="A127" s="9"/>
      <c r="B127" s="9"/>
      <c r="C127" s="11" t="s">
        <v>26</v>
      </c>
      <c r="D127" s="10" t="str">
        <f t="shared" si="74"/>
        <v>5,5</v>
      </c>
      <c r="E127" s="10">
        <v>0</v>
      </c>
      <c r="F127" s="10">
        <f t="shared" si="75"/>
        <v>0</v>
      </c>
      <c r="G127" s="11" t="s">
        <v>20</v>
      </c>
      <c r="H127" s="10" t="str">
        <f t="shared" si="76"/>
        <v>1</v>
      </c>
      <c r="I127" s="10">
        <v>0.01</v>
      </c>
      <c r="J127" s="10">
        <f t="shared" si="77"/>
        <v>0.01</v>
      </c>
      <c r="K127" s="10">
        <f t="shared" ref="K127:K131" si="81">-F127+J127</f>
        <v>0.01</v>
      </c>
      <c r="L127" s="10">
        <f t="shared" si="79"/>
        <v>6.0000000000000005E-2</v>
      </c>
      <c r="M127" s="10">
        <f t="shared" si="80"/>
        <v>0.44000000000000056</v>
      </c>
    </row>
    <row r="128" spans="1:13" s="4" customFormat="1" ht="18" customHeight="1" x14ac:dyDescent="0.3">
      <c r="A128" s="9"/>
      <c r="B128" s="9"/>
      <c r="C128" s="11" t="s">
        <v>26</v>
      </c>
      <c r="D128" s="10" t="str">
        <f t="shared" si="74"/>
        <v>5,5</v>
      </c>
      <c r="E128" s="10">
        <v>0</v>
      </c>
      <c r="F128" s="10">
        <f t="shared" si="75"/>
        <v>0</v>
      </c>
      <c r="G128" s="11" t="s">
        <v>20</v>
      </c>
      <c r="H128" s="10" t="str">
        <f t="shared" si="76"/>
        <v>1</v>
      </c>
      <c r="I128" s="10">
        <v>0.01</v>
      </c>
      <c r="J128" s="10">
        <f t="shared" si="77"/>
        <v>0.01</v>
      </c>
      <c r="K128" s="10">
        <f t="shared" si="81"/>
        <v>0.01</v>
      </c>
      <c r="L128" s="10">
        <f t="shared" si="79"/>
        <v>7.0000000000000007E-2</v>
      </c>
      <c r="M128" s="10">
        <f t="shared" si="80"/>
        <v>0.45000000000000057</v>
      </c>
    </row>
    <row r="129" spans="1:13" s="4" customFormat="1" ht="18" customHeight="1" x14ac:dyDescent="0.3">
      <c r="A129" s="9"/>
      <c r="B129" s="9"/>
      <c r="C129" s="11" t="s">
        <v>26</v>
      </c>
      <c r="D129" s="10" t="str">
        <f t="shared" si="74"/>
        <v>5,5</v>
      </c>
      <c r="E129" s="10">
        <v>0</v>
      </c>
      <c r="F129" s="10">
        <f t="shared" si="75"/>
        <v>0</v>
      </c>
      <c r="G129" s="11" t="s">
        <v>20</v>
      </c>
      <c r="H129" s="10" t="str">
        <f t="shared" si="76"/>
        <v>1</v>
      </c>
      <c r="I129" s="10">
        <v>0.01</v>
      </c>
      <c r="J129" s="10">
        <f t="shared" si="77"/>
        <v>0.01</v>
      </c>
      <c r="K129" s="10">
        <f t="shared" si="81"/>
        <v>0.01</v>
      </c>
      <c r="L129" s="10">
        <f t="shared" si="79"/>
        <v>0.08</v>
      </c>
      <c r="M129" s="10">
        <f t="shared" si="80"/>
        <v>0.46000000000000058</v>
      </c>
    </row>
    <row r="130" spans="1:13" s="4" customFormat="1" ht="18" customHeight="1" x14ac:dyDescent="0.3">
      <c r="A130" s="9"/>
      <c r="B130" s="9"/>
      <c r="C130" s="11" t="s">
        <v>26</v>
      </c>
      <c r="D130" s="10" t="str">
        <f t="shared" si="74"/>
        <v>5,5</v>
      </c>
      <c r="E130" s="10">
        <v>0</v>
      </c>
      <c r="F130" s="10">
        <f t="shared" si="75"/>
        <v>0</v>
      </c>
      <c r="G130" s="11" t="s">
        <v>20</v>
      </c>
      <c r="H130" s="10" t="str">
        <f t="shared" si="76"/>
        <v>1</v>
      </c>
      <c r="I130" s="10">
        <v>0.01</v>
      </c>
      <c r="J130" s="10">
        <f t="shared" si="77"/>
        <v>0.01</v>
      </c>
      <c r="K130" s="10">
        <f t="shared" si="81"/>
        <v>0.01</v>
      </c>
      <c r="L130" s="10">
        <f t="shared" si="79"/>
        <v>0.09</v>
      </c>
      <c r="M130" s="10">
        <f t="shared" si="80"/>
        <v>0.47000000000000058</v>
      </c>
    </row>
    <row r="131" spans="1:13" s="4" customFormat="1" ht="18" customHeight="1" x14ac:dyDescent="0.3">
      <c r="A131" s="9"/>
      <c r="B131" s="9"/>
      <c r="C131" s="11" t="s">
        <v>26</v>
      </c>
      <c r="D131" s="10" t="str">
        <f t="shared" si="74"/>
        <v>5,5</v>
      </c>
      <c r="E131" s="10">
        <v>0</v>
      </c>
      <c r="F131" s="10">
        <f t="shared" si="75"/>
        <v>0</v>
      </c>
      <c r="G131" s="11" t="s">
        <v>20</v>
      </c>
      <c r="H131" s="10" t="str">
        <f t="shared" si="76"/>
        <v>1</v>
      </c>
      <c r="I131" s="10">
        <v>0.01</v>
      </c>
      <c r="J131" s="10">
        <f t="shared" si="77"/>
        <v>0.01</v>
      </c>
      <c r="K131" s="10">
        <f t="shared" si="81"/>
        <v>0.01</v>
      </c>
      <c r="L131" s="10">
        <f t="shared" si="79"/>
        <v>9.9999999999999992E-2</v>
      </c>
      <c r="M131" s="10">
        <f t="shared" si="80"/>
        <v>0.48000000000000059</v>
      </c>
    </row>
    <row r="132" spans="1:13" s="4" customFormat="1" ht="25.05" customHeight="1" x14ac:dyDescent="0.3">
      <c r="A132" s="19" t="s">
        <v>10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1"/>
    </row>
    <row r="133" spans="1:13" s="6" customFormat="1" ht="18" customHeight="1" x14ac:dyDescent="0.3">
      <c r="A133" s="2" t="s">
        <v>17</v>
      </c>
      <c r="B133" s="2" t="s">
        <v>16</v>
      </c>
      <c r="C133" s="19" t="s">
        <v>12</v>
      </c>
      <c r="D133" s="20"/>
      <c r="E133" s="20"/>
      <c r="F133" s="21"/>
      <c r="G133" s="19" t="s">
        <v>13</v>
      </c>
      <c r="H133" s="20"/>
      <c r="I133" s="20"/>
      <c r="J133" s="21"/>
      <c r="K133" s="2" t="s">
        <v>14</v>
      </c>
      <c r="L133" s="2" t="s">
        <v>19</v>
      </c>
      <c r="M133" s="2" t="s">
        <v>15</v>
      </c>
    </row>
    <row r="134" spans="1:13" s="4" customFormat="1" x14ac:dyDescent="0.3">
      <c r="A134" s="3"/>
      <c r="B134" s="3"/>
      <c r="C134" s="3" t="s">
        <v>24</v>
      </c>
      <c r="D134" s="7" t="s">
        <v>21</v>
      </c>
      <c r="E134" s="3" t="s">
        <v>25</v>
      </c>
      <c r="F134" s="3" t="s">
        <v>23</v>
      </c>
      <c r="G134" s="7" t="s">
        <v>24</v>
      </c>
      <c r="H134" s="7" t="s">
        <v>21</v>
      </c>
      <c r="I134" s="8" t="s">
        <v>22</v>
      </c>
      <c r="J134" s="5" t="s">
        <v>23</v>
      </c>
      <c r="K134" s="3"/>
      <c r="L134" s="3"/>
      <c r="M134" s="3"/>
    </row>
    <row r="135" spans="1:13" s="4" customFormat="1" ht="18" customHeight="1" x14ac:dyDescent="0.3">
      <c r="A135" s="9"/>
      <c r="B135" s="9"/>
      <c r="C135" s="11" t="s">
        <v>26</v>
      </c>
      <c r="D135" s="10" t="str">
        <f t="shared" ref="D135:D144" si="82">IF(C135="ounce","5,5",
IF(C135="gram","155",
))</f>
        <v>5,5</v>
      </c>
      <c r="E135" s="10">
        <v>0</v>
      </c>
      <c r="F135" s="10">
        <f t="shared" ref="F135:F144" si="83">E135/D135</f>
        <v>0</v>
      </c>
      <c r="G135" s="11" t="s">
        <v>20</v>
      </c>
      <c r="H135" s="10" t="str">
        <f t="shared" ref="H135:H144" si="84">IF(G135="meter","1,09361",
IF(G135="yard","1",
IF(G135="wideback_meter","2,68431",
IF(G135="wideback_yard","2,45454"))))</f>
        <v>1</v>
      </c>
      <c r="I135" s="10">
        <v>0.01</v>
      </c>
      <c r="J135" s="10">
        <f t="shared" ref="J135:J144" si="85">I135*H135</f>
        <v>0.01</v>
      </c>
      <c r="K135" s="10">
        <f t="shared" ref="K135" si="86">-F135+J135</f>
        <v>0.01</v>
      </c>
      <c r="L135" s="10">
        <f>K135</f>
        <v>0.01</v>
      </c>
      <c r="M135" s="10">
        <f>M131+K135</f>
        <v>0.4900000000000006</v>
      </c>
    </row>
    <row r="136" spans="1:13" s="4" customFormat="1" ht="18" customHeight="1" x14ac:dyDescent="0.3">
      <c r="A136" s="9"/>
      <c r="B136" s="9"/>
      <c r="C136" s="11" t="s">
        <v>26</v>
      </c>
      <c r="D136" s="10" t="str">
        <f t="shared" si="82"/>
        <v>5,5</v>
      </c>
      <c r="E136" s="10">
        <v>0</v>
      </c>
      <c r="F136" s="10">
        <f t="shared" si="83"/>
        <v>0</v>
      </c>
      <c r="G136" s="11" t="s">
        <v>20</v>
      </c>
      <c r="H136" s="10" t="str">
        <f t="shared" si="84"/>
        <v>1</v>
      </c>
      <c r="I136" s="10">
        <v>0.01</v>
      </c>
      <c r="J136" s="10">
        <f t="shared" si="85"/>
        <v>0.01</v>
      </c>
      <c r="K136" s="10">
        <f>-F136+J136</f>
        <v>0.01</v>
      </c>
      <c r="L136" s="10">
        <f t="shared" ref="L136:L144" si="87">L135+K136</f>
        <v>0.02</v>
      </c>
      <c r="M136" s="10">
        <f t="shared" ref="M136:M144" si="88">M135+K136</f>
        <v>0.50000000000000056</v>
      </c>
    </row>
    <row r="137" spans="1:13" s="4" customFormat="1" ht="18" customHeight="1" x14ac:dyDescent="0.3">
      <c r="A137" s="9"/>
      <c r="B137" s="9"/>
      <c r="C137" s="11" t="s">
        <v>26</v>
      </c>
      <c r="D137" s="10" t="str">
        <f t="shared" si="82"/>
        <v>5,5</v>
      </c>
      <c r="E137" s="10">
        <v>0</v>
      </c>
      <c r="F137" s="10">
        <f t="shared" si="83"/>
        <v>0</v>
      </c>
      <c r="G137" s="11" t="s">
        <v>20</v>
      </c>
      <c r="H137" s="10" t="str">
        <f t="shared" si="84"/>
        <v>1</v>
      </c>
      <c r="I137" s="10">
        <v>0.01</v>
      </c>
      <c r="J137" s="10">
        <f t="shared" si="85"/>
        <v>0.01</v>
      </c>
      <c r="K137" s="10">
        <f>-F137+J137</f>
        <v>0.01</v>
      </c>
      <c r="L137" s="10">
        <f t="shared" si="87"/>
        <v>0.03</v>
      </c>
      <c r="M137" s="10">
        <f t="shared" si="88"/>
        <v>0.51000000000000056</v>
      </c>
    </row>
    <row r="138" spans="1:13" s="4" customFormat="1" ht="18" customHeight="1" x14ac:dyDescent="0.3">
      <c r="A138" s="9"/>
      <c r="B138" s="9"/>
      <c r="C138" s="11" t="s">
        <v>26</v>
      </c>
      <c r="D138" s="10" t="str">
        <f t="shared" si="82"/>
        <v>5,5</v>
      </c>
      <c r="E138" s="10">
        <v>0</v>
      </c>
      <c r="F138" s="10">
        <f t="shared" si="83"/>
        <v>0</v>
      </c>
      <c r="G138" s="11" t="s">
        <v>20</v>
      </c>
      <c r="H138" s="10" t="str">
        <f t="shared" si="84"/>
        <v>1</v>
      </c>
      <c r="I138" s="10">
        <v>0.01</v>
      </c>
      <c r="J138" s="10">
        <f t="shared" si="85"/>
        <v>0.01</v>
      </c>
      <c r="K138" s="10">
        <f>-F138+J138</f>
        <v>0.01</v>
      </c>
      <c r="L138" s="10">
        <f t="shared" si="87"/>
        <v>0.04</v>
      </c>
      <c r="M138" s="10">
        <f t="shared" si="88"/>
        <v>0.52000000000000057</v>
      </c>
    </row>
    <row r="139" spans="1:13" s="4" customFormat="1" ht="18" customHeight="1" x14ac:dyDescent="0.3">
      <c r="A139" s="9"/>
      <c r="B139" s="9"/>
      <c r="C139" s="11" t="s">
        <v>26</v>
      </c>
      <c r="D139" s="10" t="str">
        <f t="shared" si="82"/>
        <v>5,5</v>
      </c>
      <c r="E139" s="10">
        <v>0</v>
      </c>
      <c r="F139" s="10">
        <f t="shared" si="83"/>
        <v>0</v>
      </c>
      <c r="G139" s="11" t="s">
        <v>20</v>
      </c>
      <c r="H139" s="10" t="str">
        <f t="shared" si="84"/>
        <v>1</v>
      </c>
      <c r="I139" s="10">
        <v>0.01</v>
      </c>
      <c r="J139" s="10">
        <f t="shared" si="85"/>
        <v>0.01</v>
      </c>
      <c r="K139" s="10">
        <f>-F139+J139</f>
        <v>0.01</v>
      </c>
      <c r="L139" s="10">
        <f t="shared" si="87"/>
        <v>0.05</v>
      </c>
      <c r="M139" s="10">
        <f t="shared" si="88"/>
        <v>0.53000000000000058</v>
      </c>
    </row>
    <row r="140" spans="1:13" s="4" customFormat="1" ht="18" customHeight="1" x14ac:dyDescent="0.3">
      <c r="A140" s="9"/>
      <c r="B140" s="9"/>
      <c r="C140" s="11" t="s">
        <v>26</v>
      </c>
      <c r="D140" s="10" t="str">
        <f t="shared" si="82"/>
        <v>5,5</v>
      </c>
      <c r="E140" s="10">
        <v>0</v>
      </c>
      <c r="F140" s="10">
        <f t="shared" si="83"/>
        <v>0</v>
      </c>
      <c r="G140" s="11" t="s">
        <v>20</v>
      </c>
      <c r="H140" s="10" t="str">
        <f t="shared" si="84"/>
        <v>1</v>
      </c>
      <c r="I140" s="10">
        <v>0.01</v>
      </c>
      <c r="J140" s="10">
        <f t="shared" si="85"/>
        <v>0.01</v>
      </c>
      <c r="K140" s="10">
        <f t="shared" ref="K140:K144" si="89">-F140+J140</f>
        <v>0.01</v>
      </c>
      <c r="L140" s="10">
        <f t="shared" si="87"/>
        <v>6.0000000000000005E-2</v>
      </c>
      <c r="M140" s="10">
        <f t="shared" si="88"/>
        <v>0.54000000000000059</v>
      </c>
    </row>
    <row r="141" spans="1:13" s="4" customFormat="1" ht="18" customHeight="1" x14ac:dyDescent="0.3">
      <c r="A141" s="9"/>
      <c r="B141" s="9"/>
      <c r="C141" s="11" t="s">
        <v>26</v>
      </c>
      <c r="D141" s="10" t="str">
        <f t="shared" si="82"/>
        <v>5,5</v>
      </c>
      <c r="E141" s="10">
        <v>0</v>
      </c>
      <c r="F141" s="10">
        <f t="shared" si="83"/>
        <v>0</v>
      </c>
      <c r="G141" s="11" t="s">
        <v>20</v>
      </c>
      <c r="H141" s="10" t="str">
        <f t="shared" si="84"/>
        <v>1</v>
      </c>
      <c r="I141" s="10">
        <v>0.01</v>
      </c>
      <c r="J141" s="10">
        <f t="shared" si="85"/>
        <v>0.01</v>
      </c>
      <c r="K141" s="10">
        <f t="shared" si="89"/>
        <v>0.01</v>
      </c>
      <c r="L141" s="10">
        <f t="shared" si="87"/>
        <v>7.0000000000000007E-2</v>
      </c>
      <c r="M141" s="10">
        <f t="shared" si="88"/>
        <v>0.5500000000000006</v>
      </c>
    </row>
    <row r="142" spans="1:13" s="4" customFormat="1" ht="18" customHeight="1" x14ac:dyDescent="0.3">
      <c r="A142" s="9"/>
      <c r="B142" s="9"/>
      <c r="C142" s="11" t="s">
        <v>26</v>
      </c>
      <c r="D142" s="10" t="str">
        <f t="shared" si="82"/>
        <v>5,5</v>
      </c>
      <c r="E142" s="10">
        <v>0</v>
      </c>
      <c r="F142" s="10">
        <f t="shared" si="83"/>
        <v>0</v>
      </c>
      <c r="G142" s="11" t="s">
        <v>20</v>
      </c>
      <c r="H142" s="10" t="str">
        <f t="shared" si="84"/>
        <v>1</v>
      </c>
      <c r="I142" s="10">
        <v>0.01</v>
      </c>
      <c r="J142" s="10">
        <f t="shared" si="85"/>
        <v>0.01</v>
      </c>
      <c r="K142" s="10">
        <f t="shared" si="89"/>
        <v>0.01</v>
      </c>
      <c r="L142" s="10">
        <f t="shared" si="87"/>
        <v>0.08</v>
      </c>
      <c r="M142" s="10">
        <f t="shared" si="88"/>
        <v>0.56000000000000061</v>
      </c>
    </row>
    <row r="143" spans="1:13" s="4" customFormat="1" ht="18" customHeight="1" x14ac:dyDescent="0.3">
      <c r="A143" s="9"/>
      <c r="B143" s="9"/>
      <c r="C143" s="11" t="s">
        <v>26</v>
      </c>
      <c r="D143" s="10" t="str">
        <f t="shared" si="82"/>
        <v>5,5</v>
      </c>
      <c r="E143" s="10">
        <v>0</v>
      </c>
      <c r="F143" s="10">
        <f t="shared" si="83"/>
        <v>0</v>
      </c>
      <c r="G143" s="11" t="s">
        <v>20</v>
      </c>
      <c r="H143" s="10" t="str">
        <f t="shared" si="84"/>
        <v>1</v>
      </c>
      <c r="I143" s="10">
        <v>0.01</v>
      </c>
      <c r="J143" s="10">
        <f t="shared" si="85"/>
        <v>0.01</v>
      </c>
      <c r="K143" s="10">
        <f t="shared" si="89"/>
        <v>0.01</v>
      </c>
      <c r="L143" s="10">
        <f t="shared" si="87"/>
        <v>0.09</v>
      </c>
      <c r="M143" s="10">
        <f t="shared" si="88"/>
        <v>0.57000000000000062</v>
      </c>
    </row>
    <row r="144" spans="1:13" s="4" customFormat="1" ht="18" customHeight="1" x14ac:dyDescent="0.3">
      <c r="A144" s="9"/>
      <c r="B144" s="9"/>
      <c r="C144" s="11" t="s">
        <v>26</v>
      </c>
      <c r="D144" s="10" t="str">
        <f t="shared" si="82"/>
        <v>5,5</v>
      </c>
      <c r="E144" s="10">
        <v>0</v>
      </c>
      <c r="F144" s="10">
        <f t="shared" si="83"/>
        <v>0</v>
      </c>
      <c r="G144" s="11" t="s">
        <v>20</v>
      </c>
      <c r="H144" s="10" t="str">
        <f t="shared" si="84"/>
        <v>1</v>
      </c>
      <c r="I144" s="10">
        <v>0.01</v>
      </c>
      <c r="J144" s="10">
        <f t="shared" si="85"/>
        <v>0.01</v>
      </c>
      <c r="K144" s="10">
        <f t="shared" si="89"/>
        <v>0.01</v>
      </c>
      <c r="L144" s="10">
        <f t="shared" si="87"/>
        <v>9.9999999999999992E-2</v>
      </c>
      <c r="M144" s="10">
        <f t="shared" si="88"/>
        <v>0.58000000000000063</v>
      </c>
    </row>
    <row r="145" spans="1:13" s="4" customFormat="1" ht="25.05" customHeight="1" x14ac:dyDescent="0.3">
      <c r="A145" s="19" t="s">
        <v>11</v>
      </c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1"/>
    </row>
    <row r="146" spans="1:13" s="6" customFormat="1" ht="18" customHeight="1" x14ac:dyDescent="0.3">
      <c r="A146" s="2" t="s">
        <v>17</v>
      </c>
      <c r="B146" s="2" t="s">
        <v>16</v>
      </c>
      <c r="C146" s="19" t="s">
        <v>12</v>
      </c>
      <c r="D146" s="20"/>
      <c r="E146" s="20"/>
      <c r="F146" s="21"/>
      <c r="G146" s="19" t="s">
        <v>13</v>
      </c>
      <c r="H146" s="20"/>
      <c r="I146" s="20"/>
      <c r="J146" s="21"/>
      <c r="K146" s="2" t="s">
        <v>14</v>
      </c>
      <c r="L146" s="2" t="s">
        <v>19</v>
      </c>
      <c r="M146" s="2" t="s">
        <v>15</v>
      </c>
    </row>
    <row r="147" spans="1:13" s="4" customFormat="1" x14ac:dyDescent="0.3">
      <c r="A147" s="3"/>
      <c r="B147" s="3"/>
      <c r="C147" s="3" t="s">
        <v>24</v>
      </c>
      <c r="D147" s="7" t="s">
        <v>21</v>
      </c>
      <c r="E147" s="3" t="s">
        <v>25</v>
      </c>
      <c r="F147" s="3" t="s">
        <v>23</v>
      </c>
      <c r="G147" s="7" t="s">
        <v>24</v>
      </c>
      <c r="H147" s="7" t="s">
        <v>21</v>
      </c>
      <c r="I147" s="8" t="s">
        <v>22</v>
      </c>
      <c r="J147" s="5" t="s">
        <v>23</v>
      </c>
      <c r="K147" s="3"/>
      <c r="L147" s="3"/>
      <c r="M147" s="3"/>
    </row>
    <row r="148" spans="1:13" s="4" customFormat="1" ht="18" customHeight="1" x14ac:dyDescent="0.3">
      <c r="A148" s="9"/>
      <c r="B148" s="9"/>
      <c r="C148" s="11" t="s">
        <v>26</v>
      </c>
      <c r="D148" s="10" t="str">
        <f t="shared" ref="D148:D157" si="90">IF(C148="ounce","5,5",
IF(C148="gram","155",
))</f>
        <v>5,5</v>
      </c>
      <c r="E148" s="10">
        <v>0</v>
      </c>
      <c r="F148" s="10">
        <f t="shared" ref="F148:F157" si="91">E148/D148</f>
        <v>0</v>
      </c>
      <c r="G148" s="11" t="s">
        <v>20</v>
      </c>
      <c r="H148" s="10" t="str">
        <f t="shared" ref="H148:H157" si="92">IF(G148="meter","1,09361",
IF(G148="yard","1",
IF(G148="wideback_meter","2,68431",
IF(G148="wideback_yard","2,45454"))))</f>
        <v>1</v>
      </c>
      <c r="I148" s="10">
        <v>0.01</v>
      </c>
      <c r="J148" s="10">
        <f t="shared" ref="J148:J157" si="93">I148*H148</f>
        <v>0.01</v>
      </c>
      <c r="K148" s="10">
        <f t="shared" ref="K148" si="94">-F148+J148</f>
        <v>0.01</v>
      </c>
      <c r="L148" s="10">
        <f>K148</f>
        <v>0.01</v>
      </c>
      <c r="M148" s="10">
        <f>M144+K148</f>
        <v>0.59000000000000064</v>
      </c>
    </row>
    <row r="149" spans="1:13" s="4" customFormat="1" ht="18" customHeight="1" x14ac:dyDescent="0.3">
      <c r="A149" s="9"/>
      <c r="B149" s="9"/>
      <c r="C149" s="11" t="s">
        <v>26</v>
      </c>
      <c r="D149" s="10" t="str">
        <f t="shared" si="90"/>
        <v>5,5</v>
      </c>
      <c r="E149" s="10">
        <v>0</v>
      </c>
      <c r="F149" s="10">
        <f t="shared" si="91"/>
        <v>0</v>
      </c>
      <c r="G149" s="11" t="s">
        <v>20</v>
      </c>
      <c r="H149" s="10" t="str">
        <f t="shared" si="92"/>
        <v>1</v>
      </c>
      <c r="I149" s="10">
        <v>0.01</v>
      </c>
      <c r="J149" s="10">
        <f t="shared" si="93"/>
        <v>0.01</v>
      </c>
      <c r="K149" s="10">
        <f>-F149+J149</f>
        <v>0.01</v>
      </c>
      <c r="L149" s="10">
        <f t="shared" ref="L149:L157" si="95">L148+K149</f>
        <v>0.02</v>
      </c>
      <c r="M149" s="10">
        <f t="shared" ref="M149:M157" si="96">M148+K149</f>
        <v>0.60000000000000064</v>
      </c>
    </row>
    <row r="150" spans="1:13" s="4" customFormat="1" ht="18" customHeight="1" x14ac:dyDescent="0.3">
      <c r="A150" s="9"/>
      <c r="B150" s="9"/>
      <c r="C150" s="11" t="s">
        <v>26</v>
      </c>
      <c r="D150" s="10" t="str">
        <f t="shared" si="90"/>
        <v>5,5</v>
      </c>
      <c r="E150" s="10">
        <v>0</v>
      </c>
      <c r="F150" s="10">
        <f t="shared" si="91"/>
        <v>0</v>
      </c>
      <c r="G150" s="11" t="s">
        <v>20</v>
      </c>
      <c r="H150" s="10" t="str">
        <f t="shared" si="92"/>
        <v>1</v>
      </c>
      <c r="I150" s="10">
        <v>0.01</v>
      </c>
      <c r="J150" s="10">
        <f t="shared" si="93"/>
        <v>0.01</v>
      </c>
      <c r="K150" s="10">
        <f>-F150+J150</f>
        <v>0.01</v>
      </c>
      <c r="L150" s="10">
        <f t="shared" si="95"/>
        <v>0.03</v>
      </c>
      <c r="M150" s="10">
        <f t="shared" si="96"/>
        <v>0.61000000000000065</v>
      </c>
    </row>
    <row r="151" spans="1:13" s="4" customFormat="1" ht="18" customHeight="1" x14ac:dyDescent="0.3">
      <c r="A151" s="9"/>
      <c r="B151" s="9"/>
      <c r="C151" s="11" t="s">
        <v>26</v>
      </c>
      <c r="D151" s="10" t="str">
        <f t="shared" si="90"/>
        <v>5,5</v>
      </c>
      <c r="E151" s="10">
        <v>0</v>
      </c>
      <c r="F151" s="10">
        <f t="shared" si="91"/>
        <v>0</v>
      </c>
      <c r="G151" s="11" t="s">
        <v>20</v>
      </c>
      <c r="H151" s="10" t="str">
        <f t="shared" si="92"/>
        <v>1</v>
      </c>
      <c r="I151" s="10">
        <v>0.01</v>
      </c>
      <c r="J151" s="10">
        <f t="shared" si="93"/>
        <v>0.01</v>
      </c>
      <c r="K151" s="10">
        <f>-F151+J151</f>
        <v>0.01</v>
      </c>
      <c r="L151" s="10">
        <f t="shared" si="95"/>
        <v>0.04</v>
      </c>
      <c r="M151" s="10">
        <f t="shared" si="96"/>
        <v>0.62000000000000066</v>
      </c>
    </row>
    <row r="152" spans="1:13" s="4" customFormat="1" ht="18" customHeight="1" x14ac:dyDescent="0.3">
      <c r="A152" s="9"/>
      <c r="B152" s="9"/>
      <c r="C152" s="11" t="s">
        <v>26</v>
      </c>
      <c r="D152" s="10" t="str">
        <f t="shared" si="90"/>
        <v>5,5</v>
      </c>
      <c r="E152" s="10">
        <v>0</v>
      </c>
      <c r="F152" s="10">
        <f t="shared" si="91"/>
        <v>0</v>
      </c>
      <c r="G152" s="11" t="s">
        <v>20</v>
      </c>
      <c r="H152" s="10" t="str">
        <f t="shared" si="92"/>
        <v>1</v>
      </c>
      <c r="I152" s="10">
        <v>0.01</v>
      </c>
      <c r="J152" s="10">
        <f t="shared" si="93"/>
        <v>0.01</v>
      </c>
      <c r="K152" s="10">
        <f>-F152+J152</f>
        <v>0.01</v>
      </c>
      <c r="L152" s="10">
        <f t="shared" si="95"/>
        <v>0.05</v>
      </c>
      <c r="M152" s="10">
        <f t="shared" si="96"/>
        <v>0.63000000000000067</v>
      </c>
    </row>
    <row r="153" spans="1:13" s="4" customFormat="1" ht="18" customHeight="1" x14ac:dyDescent="0.3">
      <c r="A153" s="9"/>
      <c r="B153" s="9"/>
      <c r="C153" s="11" t="s">
        <v>26</v>
      </c>
      <c r="D153" s="10" t="str">
        <f t="shared" si="90"/>
        <v>5,5</v>
      </c>
      <c r="E153" s="10">
        <v>0</v>
      </c>
      <c r="F153" s="10">
        <f t="shared" si="91"/>
        <v>0</v>
      </c>
      <c r="G153" s="11" t="s">
        <v>20</v>
      </c>
      <c r="H153" s="10" t="str">
        <f t="shared" si="92"/>
        <v>1</v>
      </c>
      <c r="I153" s="10">
        <v>0.01</v>
      </c>
      <c r="J153" s="10">
        <f t="shared" si="93"/>
        <v>0.01</v>
      </c>
      <c r="K153" s="10">
        <f t="shared" ref="K153:K157" si="97">-F153+J153</f>
        <v>0.01</v>
      </c>
      <c r="L153" s="10">
        <f t="shared" si="95"/>
        <v>6.0000000000000005E-2</v>
      </c>
      <c r="M153" s="10">
        <f t="shared" si="96"/>
        <v>0.64000000000000068</v>
      </c>
    </row>
    <row r="154" spans="1:13" s="4" customFormat="1" ht="18" customHeight="1" x14ac:dyDescent="0.3">
      <c r="A154" s="9"/>
      <c r="B154" s="9"/>
      <c r="C154" s="11" t="s">
        <v>26</v>
      </c>
      <c r="D154" s="10" t="str">
        <f t="shared" si="90"/>
        <v>5,5</v>
      </c>
      <c r="E154" s="10">
        <v>0</v>
      </c>
      <c r="F154" s="10">
        <f t="shared" si="91"/>
        <v>0</v>
      </c>
      <c r="G154" s="11" t="s">
        <v>20</v>
      </c>
      <c r="H154" s="10" t="str">
        <f t="shared" si="92"/>
        <v>1</v>
      </c>
      <c r="I154" s="10">
        <v>0.01</v>
      </c>
      <c r="J154" s="10">
        <f t="shared" si="93"/>
        <v>0.01</v>
      </c>
      <c r="K154" s="10">
        <f t="shared" si="97"/>
        <v>0.01</v>
      </c>
      <c r="L154" s="10">
        <f t="shared" si="95"/>
        <v>7.0000000000000007E-2</v>
      </c>
      <c r="M154" s="10">
        <f t="shared" si="96"/>
        <v>0.65000000000000069</v>
      </c>
    </row>
    <row r="155" spans="1:13" s="4" customFormat="1" ht="18" customHeight="1" x14ac:dyDescent="0.3">
      <c r="A155" s="9"/>
      <c r="B155" s="9"/>
      <c r="C155" s="11" t="s">
        <v>26</v>
      </c>
      <c r="D155" s="10" t="str">
        <f t="shared" si="90"/>
        <v>5,5</v>
      </c>
      <c r="E155" s="10">
        <v>0</v>
      </c>
      <c r="F155" s="10">
        <f t="shared" si="91"/>
        <v>0</v>
      </c>
      <c r="G155" s="11" t="s">
        <v>20</v>
      </c>
      <c r="H155" s="10" t="str">
        <f t="shared" si="92"/>
        <v>1</v>
      </c>
      <c r="I155" s="10">
        <v>0.01</v>
      </c>
      <c r="J155" s="10">
        <f t="shared" si="93"/>
        <v>0.01</v>
      </c>
      <c r="K155" s="10">
        <f t="shared" si="97"/>
        <v>0.01</v>
      </c>
      <c r="L155" s="10">
        <f t="shared" si="95"/>
        <v>0.08</v>
      </c>
      <c r="M155" s="10">
        <f t="shared" si="96"/>
        <v>0.6600000000000007</v>
      </c>
    </row>
    <row r="156" spans="1:13" s="4" customFormat="1" ht="18" customHeight="1" x14ac:dyDescent="0.3">
      <c r="A156" s="9"/>
      <c r="B156" s="9"/>
      <c r="C156" s="11" t="s">
        <v>26</v>
      </c>
      <c r="D156" s="10" t="str">
        <f t="shared" si="90"/>
        <v>5,5</v>
      </c>
      <c r="E156" s="10">
        <v>0</v>
      </c>
      <c r="F156" s="10">
        <f t="shared" si="91"/>
        <v>0</v>
      </c>
      <c r="G156" s="11" t="s">
        <v>20</v>
      </c>
      <c r="H156" s="10" t="str">
        <f t="shared" si="92"/>
        <v>1</v>
      </c>
      <c r="I156" s="10">
        <v>0.01</v>
      </c>
      <c r="J156" s="10">
        <f t="shared" si="93"/>
        <v>0.01</v>
      </c>
      <c r="K156" s="10">
        <f t="shared" si="97"/>
        <v>0.01</v>
      </c>
      <c r="L156" s="10">
        <f t="shared" si="95"/>
        <v>0.09</v>
      </c>
      <c r="M156" s="10">
        <f t="shared" si="96"/>
        <v>0.67000000000000071</v>
      </c>
    </row>
    <row r="157" spans="1:13" s="4" customFormat="1" ht="18" customHeight="1" x14ac:dyDescent="0.3">
      <c r="A157" s="9"/>
      <c r="B157" s="9"/>
      <c r="C157" s="11" t="s">
        <v>26</v>
      </c>
      <c r="D157" s="10" t="str">
        <f t="shared" si="90"/>
        <v>5,5</v>
      </c>
      <c r="E157" s="10">
        <v>0</v>
      </c>
      <c r="F157" s="10">
        <f t="shared" si="91"/>
        <v>0</v>
      </c>
      <c r="G157" s="11" t="s">
        <v>20</v>
      </c>
      <c r="H157" s="10" t="str">
        <f t="shared" si="92"/>
        <v>1</v>
      </c>
      <c r="I157" s="10">
        <v>0.01</v>
      </c>
      <c r="J157" s="10">
        <f t="shared" si="93"/>
        <v>0.01</v>
      </c>
      <c r="K157" s="10">
        <f t="shared" si="97"/>
        <v>0.01</v>
      </c>
      <c r="L157" s="10">
        <f t="shared" si="95"/>
        <v>9.9999999999999992E-2</v>
      </c>
      <c r="M157" s="10">
        <f t="shared" si="96"/>
        <v>0.68000000000000071</v>
      </c>
    </row>
    <row r="158" spans="1:13" s="4" customFormat="1" ht="18" customHeight="1" x14ac:dyDescent="0.3"/>
    <row r="159" spans="1:13" s="4" customFormat="1" ht="18" customHeight="1" x14ac:dyDescent="0.3"/>
    <row r="160" spans="1:13" s="4" customFormat="1" ht="18" customHeight="1" x14ac:dyDescent="0.3"/>
    <row r="161" s="4" customFormat="1" ht="18" customHeight="1" x14ac:dyDescent="0.3"/>
    <row r="162" s="4" customFormat="1" ht="18" customHeight="1" x14ac:dyDescent="0.3"/>
    <row r="163" s="4" customFormat="1" ht="18" customHeight="1" x14ac:dyDescent="0.3"/>
    <row r="164" s="4" customFormat="1" ht="18" customHeight="1" x14ac:dyDescent="0.3"/>
    <row r="165" s="4" customFormat="1" ht="18" customHeight="1" x14ac:dyDescent="0.3"/>
    <row r="166" s="4" customFormat="1" ht="18" customHeight="1" x14ac:dyDescent="0.3"/>
    <row r="167" s="4" customFormat="1" ht="18" customHeight="1" x14ac:dyDescent="0.3"/>
    <row r="168" s="4" customFormat="1" ht="18" customHeight="1" x14ac:dyDescent="0.3"/>
    <row r="169" s="4" customFormat="1" ht="18" customHeight="1" x14ac:dyDescent="0.3"/>
    <row r="170" s="4" customFormat="1" ht="18" customHeight="1" x14ac:dyDescent="0.3"/>
    <row r="171" s="4" customFormat="1" ht="18" customHeight="1" x14ac:dyDescent="0.3"/>
    <row r="172" s="4" customFormat="1" ht="18" customHeight="1" x14ac:dyDescent="0.3"/>
    <row r="173" s="4" customFormat="1" ht="18" customHeight="1" x14ac:dyDescent="0.3"/>
    <row r="174" s="4" customFormat="1" ht="18" customHeight="1" x14ac:dyDescent="0.3"/>
    <row r="175" s="4" customFormat="1" ht="18" customHeight="1" x14ac:dyDescent="0.3"/>
    <row r="176" s="4" customFormat="1" ht="18" customHeight="1" x14ac:dyDescent="0.3"/>
    <row r="177" s="4" customFormat="1" ht="18" customHeight="1" x14ac:dyDescent="0.3"/>
    <row r="178" s="4" customFormat="1" ht="18" customHeight="1" x14ac:dyDescent="0.3"/>
    <row r="179" s="4" customFormat="1" ht="18" customHeight="1" x14ac:dyDescent="0.3"/>
    <row r="180" s="4" customFormat="1" ht="18" customHeight="1" x14ac:dyDescent="0.3"/>
    <row r="181" s="4" customFormat="1" ht="18" customHeight="1" x14ac:dyDescent="0.3"/>
    <row r="182" s="4" customFormat="1" ht="18" customHeight="1" x14ac:dyDescent="0.3"/>
    <row r="183" s="4" customFormat="1" ht="18" customHeight="1" x14ac:dyDescent="0.3"/>
    <row r="184" s="4" customFormat="1" ht="18" customHeight="1" x14ac:dyDescent="0.3"/>
    <row r="185" s="4" customFormat="1" ht="18" customHeight="1" x14ac:dyDescent="0.3"/>
    <row r="186" s="4" customFormat="1" ht="18" customHeight="1" x14ac:dyDescent="0.3"/>
    <row r="187" s="4" customFormat="1" ht="18" customHeight="1" x14ac:dyDescent="0.3"/>
    <row r="188" s="4" customFormat="1" ht="18" customHeight="1" x14ac:dyDescent="0.3"/>
    <row r="189" s="4" customFormat="1" ht="18" customHeight="1" x14ac:dyDescent="0.3"/>
    <row r="190" s="4" customFormat="1" ht="18" customHeight="1" x14ac:dyDescent="0.3"/>
    <row r="191" s="4" customFormat="1" ht="18" customHeight="1" x14ac:dyDescent="0.3"/>
    <row r="192" s="4" customFormat="1" ht="18" customHeight="1" x14ac:dyDescent="0.3"/>
    <row r="193" s="4" customFormat="1" ht="18" customHeight="1" x14ac:dyDescent="0.3"/>
    <row r="194" s="4" customFormat="1" ht="18" customHeight="1" x14ac:dyDescent="0.3"/>
    <row r="195" s="4" customFormat="1" ht="18" customHeight="1" x14ac:dyDescent="0.3"/>
    <row r="196" s="4" customFormat="1" ht="18" customHeight="1" x14ac:dyDescent="0.3"/>
    <row r="197" s="4" customFormat="1" ht="18" customHeight="1" x14ac:dyDescent="0.3"/>
    <row r="198" s="4" customFormat="1" ht="18" customHeight="1" x14ac:dyDescent="0.3"/>
    <row r="199" s="4" customFormat="1" ht="18" customHeight="1" x14ac:dyDescent="0.3"/>
    <row r="200" s="4" customFormat="1" ht="18" customHeight="1" x14ac:dyDescent="0.3"/>
    <row r="201" s="4" customFormat="1" ht="18" customHeight="1" x14ac:dyDescent="0.3"/>
    <row r="202" s="4" customFormat="1" ht="18" customHeight="1" x14ac:dyDescent="0.3"/>
    <row r="203" s="4" customFormat="1" ht="18" customHeight="1" x14ac:dyDescent="0.3"/>
    <row r="204" s="4" customFormat="1" ht="18" customHeight="1" x14ac:dyDescent="0.3"/>
    <row r="205" s="4" customFormat="1" ht="18" customHeight="1" x14ac:dyDescent="0.3"/>
    <row r="206" s="4" customFormat="1" ht="18" customHeight="1" x14ac:dyDescent="0.3"/>
    <row r="207" s="4" customFormat="1" ht="18" customHeight="1" x14ac:dyDescent="0.3"/>
    <row r="208" s="4" customFormat="1" ht="18" customHeight="1" x14ac:dyDescent="0.3"/>
    <row r="209" s="4" customFormat="1" ht="18" customHeight="1" x14ac:dyDescent="0.3"/>
    <row r="210" s="4" customFormat="1" ht="18" customHeight="1" x14ac:dyDescent="0.3"/>
    <row r="211" s="4" customFormat="1" ht="18" customHeight="1" x14ac:dyDescent="0.3"/>
    <row r="212" s="4" customFormat="1" ht="18" customHeight="1" x14ac:dyDescent="0.3"/>
  </sheetData>
  <mergeCells count="37">
    <mergeCell ref="C146:F146"/>
    <mergeCell ref="C81:F81"/>
    <mergeCell ref="C94:F94"/>
    <mergeCell ref="C107:F107"/>
    <mergeCell ref="C120:F120"/>
    <mergeCell ref="C133:F133"/>
    <mergeCell ref="A132:M132"/>
    <mergeCell ref="G133:J133"/>
    <mergeCell ref="A145:M145"/>
    <mergeCell ref="G146:J146"/>
    <mergeCell ref="G94:J94"/>
    <mergeCell ref="A106:M106"/>
    <mergeCell ref="G107:J107"/>
    <mergeCell ref="A119:M119"/>
    <mergeCell ref="G120:J120"/>
    <mergeCell ref="A1:M1"/>
    <mergeCell ref="G3:J3"/>
    <mergeCell ref="A2:M2"/>
    <mergeCell ref="A54:M54"/>
    <mergeCell ref="G55:J55"/>
    <mergeCell ref="G29:J29"/>
    <mergeCell ref="A15:M15"/>
    <mergeCell ref="G16:J16"/>
    <mergeCell ref="A28:M28"/>
    <mergeCell ref="A41:M41"/>
    <mergeCell ref="G42:J42"/>
    <mergeCell ref="C16:F16"/>
    <mergeCell ref="C29:F29"/>
    <mergeCell ref="C42:F42"/>
    <mergeCell ref="C55:F55"/>
    <mergeCell ref="C3:F3"/>
    <mergeCell ref="A67:M67"/>
    <mergeCell ref="G68:J68"/>
    <mergeCell ref="A80:M80"/>
    <mergeCell ref="G81:J81"/>
    <mergeCell ref="A93:M93"/>
    <mergeCell ref="C68:F68"/>
  </mergeCells>
  <dataValidations count="2">
    <dataValidation type="list" allowBlank="1" showInputMessage="1" showErrorMessage="1" sqref="G31:G40 G18:G27 G5:G14 G148:G157 G57:G66 G83:G92 G96:G105 G109:G118 G122:G131 G135:G144 G44:G53 G70:G79">
      <formula1>"meter,yard,wideback_meter, wideback_yard"</formula1>
    </dataValidation>
    <dataValidation type="list" allowBlank="1" showInputMessage="1" showErrorMessage="1" sqref="C135:C144 C5:C14 C18:C27 C31:C40 C44:C53 C57:C66 C70:C79 C83:C92 C96:C105 C109:C118 C122:C131 C148:C157">
      <formula1>"ounce,gram"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horizontalDpi="1200" verticalDpi="1200" r:id="rId1"/>
  <rowBreaks count="2" manualBreakCount="2">
    <brk id="53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Tips &amp; Tricks</vt:lpstr>
      <vt:lpstr>Tracking</vt:lpstr>
      <vt:lpstr>Tracking!Drucktitel</vt:lpstr>
      <vt:lpstr>yardage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</dc:creator>
  <cp:lastModifiedBy>Mell</cp:lastModifiedBy>
  <cp:lastPrinted>2022-02-06T13:00:36Z</cp:lastPrinted>
  <dcterms:created xsi:type="dcterms:W3CDTF">2022-01-12T11:19:48Z</dcterms:created>
  <dcterms:modified xsi:type="dcterms:W3CDTF">2022-02-06T13:15:33Z</dcterms:modified>
</cp:coreProperties>
</file>